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sopor\Downloads\MATAMOROS\"/>
    </mc:Choice>
  </mc:AlternateContent>
  <xr:revisionPtr revIDLastSave="0" documentId="13_ncr:1_{11CCCD87-09F4-4C1E-87BB-E0E39EE605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2" i="1" l="1"/>
  <c r="A82" i="1"/>
  <c r="B81" i="1"/>
  <c r="A81" i="1"/>
  <c r="B80" i="1"/>
  <c r="A80" i="1"/>
  <c r="B79" i="1"/>
  <c r="A79" i="1"/>
  <c r="B78" i="1"/>
  <c r="A78" i="1"/>
  <c r="F64" i="1"/>
  <c r="F62" i="1"/>
  <c r="F56" i="1"/>
  <c r="F54" i="1"/>
  <c r="F52" i="1"/>
  <c r="F50" i="1"/>
  <c r="F48" i="1"/>
  <c r="F46" i="1"/>
  <c r="F44" i="1"/>
  <c r="B44" i="1"/>
  <c r="F37" i="1"/>
  <c r="F35" i="1"/>
  <c r="B16" i="1"/>
  <c r="B14" i="1"/>
  <c r="B12" i="1"/>
  <c r="F30" i="1" l="1"/>
  <c r="F59" i="1"/>
  <c r="F8" i="1"/>
  <c r="F39" i="1"/>
  <c r="F21" i="1"/>
  <c r="F81" i="1" l="1"/>
  <c r="F80" i="1"/>
  <c r="F82" i="1"/>
  <c r="F79" i="1"/>
  <c r="F68" i="1"/>
  <c r="F78" i="1"/>
  <c r="F70" i="1" l="1"/>
  <c r="F69" i="1"/>
  <c r="F84" i="1"/>
  <c r="G78" i="1" s="1"/>
  <c r="G81" i="1" l="1"/>
  <c r="G80" i="1"/>
  <c r="F72" i="1"/>
  <c r="G16" i="1"/>
  <c r="G12" i="1"/>
  <c r="G14" i="1"/>
  <c r="F86" i="1"/>
  <c r="F85" i="1"/>
  <c r="G44" i="1"/>
  <c r="G56" i="1"/>
  <c r="G62" i="1"/>
  <c r="G26" i="1"/>
  <c r="G64" i="1"/>
  <c r="G48" i="1"/>
  <c r="G52" i="1"/>
  <c r="G18" i="1"/>
  <c r="G50" i="1"/>
  <c r="G35" i="1"/>
  <c r="G33" i="1"/>
  <c r="G37" i="1"/>
  <c r="G46" i="1"/>
  <c r="G54" i="1"/>
  <c r="G30" i="1"/>
  <c r="G21" i="1"/>
  <c r="G8" i="1"/>
  <c r="G39" i="1"/>
  <c r="G59" i="1"/>
  <c r="G82" i="1"/>
  <c r="G79" i="1"/>
  <c r="G68" i="1"/>
  <c r="F87" i="1" l="1"/>
  <c r="G84" i="1"/>
</calcChain>
</file>

<file path=xl/sharedStrings.xml><?xml version="1.0" encoding="utf-8"?>
<sst xmlns="http://schemas.openxmlformats.org/spreadsheetml/2006/main" count="107" uniqueCount="63">
  <si>
    <t>CATÁLOGO DE CONCEPTOS</t>
  </si>
  <si>
    <t xml:space="preserve">REHABILITACIÓN DE PARQUE DE LA VILLA ESPAÑOLA 
C.PEDRO DE ALVARADO 116-118, VILLA ESPAÑOLA, 87344 H. MAM. TAMPS.
</t>
  </si>
  <si>
    <t>PRE</t>
  </si>
  <si>
    <t>PRELIMINARES</t>
  </si>
  <si>
    <t>Clave</t>
  </si>
  <si>
    <t>Concepto</t>
  </si>
  <si>
    <t>Unidad</t>
  </si>
  <si>
    <t>Cantidad</t>
  </si>
  <si>
    <t>Precio Unitario</t>
  </si>
  <si>
    <t>Importe</t>
  </si>
  <si>
    <t>%</t>
  </si>
  <si>
    <t>DEM-01</t>
  </si>
  <si>
    <t>M2</t>
  </si>
  <si>
    <t>ACARR-01</t>
  </si>
  <si>
    <t>M3</t>
  </si>
  <si>
    <t>ACARR-02</t>
  </si>
  <si>
    <t>LIMP-01</t>
  </si>
  <si>
    <t>Limpieza de andadores y áreas verdes. incluye: limpieza y poda pastos, jardinerás, retiro de vegetación en firmes, sello con poliuretano en grietas de andadores, materiales, mano de obra, equipo y herramienta.</t>
  </si>
  <si>
    <t>ALB</t>
  </si>
  <si>
    <t>ALBAÑILERÍA</t>
  </si>
  <si>
    <t>Firme de 6 cm acabado común, armado con malla 6x6/10-10, de concreto F'c= 1500 kg/cm2, con dentellón perimetral a bases de ARMEX  15x15-4. Incluye: suministro de materiales, acarreos, nivelación, cimbrado de fronteras, mano de obra, equipo y herramienta.</t>
  </si>
  <si>
    <t>DEMAPLA-01</t>
  </si>
  <si>
    <t>Demolición de aplanado de mezcla en muro con espesor de 2 cm., promedio, incluye: andamios, mano de obra, equipo y herramienta.</t>
  </si>
  <si>
    <t>ACA</t>
  </si>
  <si>
    <t>ACABADOS</t>
  </si>
  <si>
    <t>ACA-ESTUC</t>
  </si>
  <si>
    <t>Aplanado a base de estuco en gradas , con grano medio, incluye: resanes y reparaciones en muros, suministro de materiales, mano de obra, equipo y herramienta.</t>
  </si>
  <si>
    <t>PIN VIN GRAD</t>
  </si>
  <si>
    <t>Suministro y aplicación de pintura vinilica marca Comex Pro-1000 a dos manos, incluye:  limpieza de la superficie, retiro de pintura - graffiti, aplicación de sellador, materiales, preparación de la superficie, mano de obra, equipo, herramienta y andamios.</t>
  </si>
  <si>
    <t>m2</t>
  </si>
  <si>
    <t>PIN CANCHA</t>
  </si>
  <si>
    <t>Suministro y aplicación de pintura acrilica para canchas mca. sicasport o similar color azul oscuro con trazos de cancha en color blanco (futbol/basquetbol)</t>
  </si>
  <si>
    <t>MOB</t>
  </si>
  <si>
    <t>MOBILIARIO</t>
  </si>
  <si>
    <t>CANCHA USOS MÚLTIPLES</t>
  </si>
  <si>
    <t>MOB-CANCH</t>
  </si>
  <si>
    <t>Pieza</t>
  </si>
  <si>
    <t>DA-01</t>
  </si>
  <si>
    <t>Dado  para aclaje  de 0.30x0.30x0.50m. de altura, armado con 4 vars.# 4, y estribos # 2 @ 15 cm, concreto heho en obra F'c=200Kg/cm2. Incluye: demolición de firme, excavación para dado, preparación de la superficie, suministro de materiales, acarreos, cortes, traslapes, desperdicios, habilitado, cimbrado acabado común, colado, vibrado, descimbrado, mano de obra, equipo y herramienta.</t>
  </si>
  <si>
    <t>MOB-01</t>
  </si>
  <si>
    <t>Suministro y aplicación de pintura esmalte Mca. Comex o similar para banca, incluye: limpieza de la superficie, retiro de pintura - graffiti, primario, preparación de la superficie, materiales, mano de obra, equipo y herramienta.</t>
  </si>
  <si>
    <t>MOB-02</t>
  </si>
  <si>
    <t xml:space="preserve">Rehabilitado de columpios (capacidad 3 niños), incluye suministro y aplicación de pintura esmalte Mca. Comex o similar, aplicación previa de primario, colocación de Cadena para juegos infantiles recubierta entera de PVC, habilitado de columpios,  habilitado y/o engrasado de herrajes. Incluye: limpieza de la superficie, retiro de pintura - graffiti, preparación de la superficie, materiales, mano de obra, equipo y herramienta.
</t>
  </si>
  <si>
    <t>MOB-03</t>
  </si>
  <si>
    <t>Rehabilitado de sube y baja (capacidad 6 niños), incluye suministro y aplicación de pintura esmalte Mca. Comex o similar, aplicación previa de primario, habilitado y engrasado de herrajes. Incluye: limpieza de la superficie, retiro de pintura - graffiti, preparación de la superficie, habilitado de elementos metálicos dañados, materiales, mano de obra, equipo y herramienta..</t>
  </si>
  <si>
    <t>MOB-04</t>
  </si>
  <si>
    <t>Rehabilitado de juego infantil (cabaña y columpios), incluye suministro y aplicación de pintura esmalte Mca. Comex o similar, aplicación previa de primario, habilitado y engrasado de herrajes, habilitado de (3) columpios, colocación de cadena para juegos infantiles recubierta entera de PVC y colocación de lámina tipo teja. Incluye: limpieza de la superficie, retiro de pintura - graffiti, preparación de la superficie, habilitado de elementos metálicos dañados, materiales, mano de obra, equipo y herramienta.</t>
  </si>
  <si>
    <t>MOB-05</t>
  </si>
  <si>
    <t>Rehabilitado de ejercitadores, incluye suministro y aplicación de pintura esmalte Mca. Comex o similar, aplicación previa de primario, habilitado de elementos metálicos dañados y habilitado engrasado de herrajes. Incluye: limpieza de la superficie, retiro de pintura - graffiti, preparación de la superficie, accesorios, materiales, mano de obra, equipo y herramienta.</t>
  </si>
  <si>
    <t>INST</t>
  </si>
  <si>
    <t>INSTALACIÓN ELECTRICA</t>
  </si>
  <si>
    <t>ILU-01</t>
  </si>
  <si>
    <t>Suministro y colocación de luminaria tipo STY-200W LUMINARIA VIAL 200W 23,800LM 85-305V 6500K IP65 Mca. Tecnoled.  Incluye: suministro , materiales, acarreos, elevación, fijación, mano de obra, equipo y herramienta.</t>
  </si>
  <si>
    <t>ILU-02</t>
  </si>
  <si>
    <t>Suministro y colocación de reflector REFLECTOR LED 400W PROF. 90º BF ARE-022 Mca Artlite   Incluye: suministro , materiales, acarreos, elevación, fijación, mano de obra, equipo y herramienta.</t>
  </si>
  <si>
    <t>TOTAL</t>
  </si>
  <si>
    <t>IVA 16%</t>
  </si>
  <si>
    <t>CUOTA TRAB 3%</t>
  </si>
  <si>
    <t>GRAN TOTAL</t>
  </si>
  <si>
    <t>R E S U M E N 
PRESUPUESTO GENERAL</t>
  </si>
  <si>
    <t xml:space="preserve"> </t>
  </si>
  <si>
    <t>IVA %</t>
  </si>
  <si>
    <t>CUOTA TRAB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</si>
</sst>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0"/>
      <color rgb="FFFF0000"/>
      <name val="Century Gothic"/>
      <family val="2"/>
    </font>
    <font>
      <sz val="9"/>
      <color rgb="FFFF0000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5" fillId="0" borderId="1" xfId="2" applyFont="1" applyBorder="1" applyAlignment="1">
      <alignment horizontal="left" vertical="center"/>
    </xf>
    <xf numFmtId="0" fontId="4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/>
    </xf>
    <xf numFmtId="0" fontId="5" fillId="0" borderId="1" xfId="2" applyFont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4" fillId="0" borderId="1" xfId="2" applyFont="1" applyBorder="1" applyAlignment="1">
      <alignment horizontal="right" vertical="center" wrapText="1"/>
    </xf>
    <xf numFmtId="0" fontId="4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2" fontId="5" fillId="0" borderId="0" xfId="2" applyNumberFormat="1" applyFont="1" applyAlignment="1">
      <alignment horizontal="center" vertical="center" wrapText="1"/>
    </xf>
    <xf numFmtId="4" fontId="5" fillId="0" borderId="0" xfId="2" applyNumberFormat="1" applyFont="1" applyAlignment="1">
      <alignment horizontal="center" vertical="center" wrapText="1"/>
    </xf>
    <xf numFmtId="2" fontId="5" fillId="0" borderId="1" xfId="2" applyNumberFormat="1" applyFont="1" applyBorder="1" applyAlignment="1">
      <alignment horizontal="center" vertical="center" wrapText="1"/>
    </xf>
    <xf numFmtId="2" fontId="4" fillId="0" borderId="1" xfId="2" applyNumberFormat="1" applyFont="1" applyBorder="1" applyAlignment="1">
      <alignment horizontal="right" vertical="center" wrapText="1"/>
    </xf>
    <xf numFmtId="8" fontId="5" fillId="0" borderId="0" xfId="2" applyNumberFormat="1" applyFont="1" applyAlignment="1">
      <alignment horizontal="center" vertical="center" wrapText="1"/>
    </xf>
    <xf numFmtId="8" fontId="5" fillId="0" borderId="1" xfId="2" applyNumberFormat="1" applyFont="1" applyBorder="1" applyAlignment="1">
      <alignment horizontal="center" vertical="center" wrapText="1"/>
    </xf>
    <xf numFmtId="9" fontId="6" fillId="0" borderId="0" xfId="2" applyNumberFormat="1" applyFont="1" applyAlignment="1">
      <alignment horizontal="right" vertical="center"/>
    </xf>
    <xf numFmtId="8" fontId="6" fillId="0" borderId="1" xfId="2" applyNumberFormat="1" applyFont="1" applyBorder="1" applyAlignment="1">
      <alignment horizontal="right" vertical="center" wrapText="1"/>
    </xf>
    <xf numFmtId="8" fontId="6" fillId="0" borderId="0" xfId="2" applyNumberFormat="1" applyFont="1" applyAlignment="1">
      <alignment horizontal="center" vertical="center" wrapText="1"/>
    </xf>
    <xf numFmtId="9" fontId="4" fillId="0" borderId="0" xfId="2" applyNumberFormat="1" applyFont="1" applyAlignment="1">
      <alignment horizontal="right" vertical="center"/>
    </xf>
    <xf numFmtId="8" fontId="4" fillId="0" borderId="1" xfId="2" applyNumberFormat="1" applyFont="1" applyBorder="1" applyAlignment="1">
      <alignment horizontal="right" vertical="center" wrapText="1"/>
    </xf>
    <xf numFmtId="8" fontId="5" fillId="0" borderId="0" xfId="2" applyNumberFormat="1" applyFont="1" applyAlignment="1">
      <alignment horizontal="right" vertical="center" wrapText="1"/>
    </xf>
    <xf numFmtId="0" fontId="3" fillId="0" borderId="0" xfId="2" applyFont="1" applyAlignment="1">
      <alignment horizontal="right" vertical="center"/>
    </xf>
    <xf numFmtId="8" fontId="5" fillId="0" borderId="1" xfId="2" applyNumberFormat="1" applyFont="1" applyBorder="1" applyAlignment="1">
      <alignment horizontal="right" vertical="center" wrapText="1"/>
    </xf>
    <xf numFmtId="8" fontId="4" fillId="0" borderId="0" xfId="2" applyNumberFormat="1" applyFont="1" applyAlignment="1">
      <alignment horizontal="right" vertical="center" wrapText="1"/>
    </xf>
    <xf numFmtId="8" fontId="6" fillId="0" borderId="0" xfId="2" applyNumberFormat="1" applyFont="1" applyAlignment="1">
      <alignment horizontal="right" vertical="center" wrapText="1"/>
    </xf>
    <xf numFmtId="8" fontId="7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10" fontId="4" fillId="0" borderId="1" xfId="1" applyNumberFormat="1" applyFont="1" applyFill="1" applyBorder="1" applyAlignment="1">
      <alignment horizontal="right" vertical="center"/>
    </xf>
    <xf numFmtId="9" fontId="5" fillId="0" borderId="0" xfId="1" applyFont="1" applyFill="1" applyBorder="1" applyAlignment="1">
      <alignment horizontal="right" vertical="center"/>
    </xf>
    <xf numFmtId="10" fontId="5" fillId="0" borderId="0" xfId="1" applyNumberFormat="1" applyFont="1" applyFill="1" applyBorder="1" applyAlignment="1">
      <alignment horizontal="right" vertical="center"/>
    </xf>
    <xf numFmtId="10" fontId="4" fillId="0" borderId="0" xfId="1" applyNumberFormat="1" applyFont="1" applyFill="1" applyBorder="1" applyAlignment="1">
      <alignment horizontal="right" vertical="center"/>
    </xf>
    <xf numFmtId="10" fontId="3" fillId="0" borderId="0" xfId="1" applyNumberFormat="1" applyFont="1" applyFill="1" applyBorder="1" applyAlignment="1">
      <alignment horizontal="right" vertical="center"/>
    </xf>
    <xf numFmtId="9" fontId="4" fillId="0" borderId="0" xfId="1" applyFont="1" applyFill="1" applyBorder="1" applyAlignment="1">
      <alignment horizontal="right" vertical="center" wrapText="1"/>
    </xf>
    <xf numFmtId="8" fontId="8" fillId="0" borderId="0" xfId="2" applyNumberFormat="1" applyFont="1" applyAlignment="1">
      <alignment horizontal="left" vertical="center"/>
    </xf>
    <xf numFmtId="15" fontId="3" fillId="0" borderId="0" xfId="2" applyNumberFormat="1" applyFont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4" fillId="0" borderId="1" xfId="2" applyFont="1" applyBorder="1" applyAlignment="1">
      <alignment horizontal="left" vertical="center" wrapText="1"/>
    </xf>
    <xf numFmtId="0" fontId="4" fillId="0" borderId="0" xfId="3" applyFont="1" applyAlignment="1">
      <alignment horizontal="left" vertical="top"/>
    </xf>
    <xf numFmtId="0" fontId="4" fillId="0" borderId="1" xfId="3" applyFont="1" applyBorder="1" applyAlignment="1">
      <alignment horizontal="left" vertical="top"/>
    </xf>
    <xf numFmtId="0" fontId="4" fillId="0" borderId="0" xfId="2" applyFont="1" applyAlignment="1">
      <alignment horizontal="center" vertical="center" wrapText="1"/>
    </xf>
    <xf numFmtId="0" fontId="5" fillId="0" borderId="0" xfId="3" applyFont="1" applyAlignment="1">
      <alignment horizontal="center" vertical="top" wrapText="1"/>
    </xf>
    <xf numFmtId="0" fontId="6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9" fontId="5" fillId="0" borderId="0" xfId="2" applyNumberFormat="1" applyFont="1" applyAlignment="1">
      <alignment horizontal="right" vertical="center"/>
    </xf>
    <xf numFmtId="0" fontId="4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4" fillId="0" borderId="0" xfId="2" applyFont="1" applyAlignment="1">
      <alignment horizontal="right" vertic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1019175</xdr:colOff>
      <xdr:row>1</xdr:row>
      <xdr:rowOff>133350</xdr:rowOff>
    </xdr:from>
    <xdr:to>
      <xdr:col>6</xdr:col>
      <xdr:colOff>533400</xdr:colOff>
      <xdr:row>5</xdr:row>
      <xdr:rowOff>130998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304800"/>
          <a:ext cx="1619250" cy="7596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rego\MEGA\00.-FH%20MATAMOROS%20-%20MEXICALI\2.-MATAMOROS\6.-COSTOS\MATAMO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-1"/>
      <sheetName val="FSR"/>
      <sheetName val="APICOMPAC"/>
      <sheetName val="CUADRILLA"/>
      <sheetName val="PRE-03"/>
      <sheetName val="PRE-07"/>
      <sheetName val="PRE-08"/>
      <sheetName val="PRE-11"/>
      <sheetName val="AD-01"/>
      <sheetName val="PRE-12"/>
      <sheetName val="ALB-02"/>
      <sheetName val="ACA-01"/>
      <sheetName val="MOB-02"/>
      <sheetName val="ESTUCO"/>
      <sheetName val="PPO"/>
      <sheetName val="PPO (2)"/>
      <sheetName val="CABAÑA"/>
      <sheetName val="ejercitadores"/>
      <sheetName val="subbaja"/>
      <sheetName val="CULMPIO3"/>
      <sheetName val="PINBANCA"/>
      <sheetName val="7.02"/>
      <sheetName val="LIP-01"/>
      <sheetName val="DEMACA"/>
      <sheetName val="DEM-01"/>
      <sheetName val="PU-2"/>
      <sheetName val="1.01"/>
      <sheetName val="2.02"/>
      <sheetName val="2.03"/>
      <sheetName val="2.03 (2)"/>
      <sheetName val="2.04"/>
      <sheetName val="2.05"/>
      <sheetName val="3.01"/>
      <sheetName val="PORTERIA"/>
      <sheetName val="EXC-01"/>
      <sheetName val="COMP-01"/>
      <sheetName val="CIM-01"/>
      <sheetName val="dado zap"/>
      <sheetName val="DA-01"/>
      <sheetName val="TL-1"/>
      <sheetName val="k-1"/>
      <sheetName val="tb-1"/>
      <sheetName val="RELL-01"/>
      <sheetName val="limpieza"/>
      <sheetName val="7.01"/>
      <sheetName val="RETIRO JUEGOS"/>
      <sheetName val="COLUM"/>
      <sheetName val="CALISTENIA"/>
      <sheetName val="USMU"/>
      <sheetName val="FIRME"/>
      <sheetName val="CILINDRO"/>
      <sheetName val="CILINDRO (2)"/>
      <sheetName val="PIZARRON"/>
      <sheetName val="CIM-02"/>
      <sheetName val="CIM-03"/>
      <sheetName val="CIM-04"/>
      <sheetName val="CIM-05"/>
      <sheetName val="EST-01"/>
      <sheetName val="EST-02"/>
      <sheetName val="EST-03"/>
      <sheetName val="HER-01"/>
      <sheetName val="HER-02"/>
      <sheetName val="ILU-01"/>
      <sheetName val="ILU-02"/>
      <sheetName val="CON 100"/>
      <sheetName val="CON 150"/>
      <sheetName val="CON 200"/>
      <sheetName val="CON 250"/>
    </sheetNames>
    <sheetDataSet>
      <sheetData sheetId="0"/>
      <sheetData sheetId="1"/>
      <sheetData sheetId="2"/>
      <sheetData sheetId="3"/>
      <sheetData sheetId="4"/>
      <sheetData sheetId="5">
        <row r="13">
          <cell r="A13" t="str">
            <v>Acarreo en carretilla 1a estación de 20 m., de material producto de la demolición y/o excavación, volumen medido en banco, incluye: mano de obra, equipo y herramienta.a</v>
          </cell>
        </row>
      </sheetData>
      <sheetData sheetId="6">
        <row r="13">
          <cell r="A13" t="str">
            <v>Acarreo en camión 1er km, y kilometros subsecuentes con carga manual, incluye: mano de obra, equipo y herramienta.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A13" t="str">
            <v>Demolición de firme de concreto hasta 10cms de espesor. Incluye: mano de obra, andamios, equipo y herramienta.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3">
          <cell r="A13" t="str">
            <v>Suministro y colocación de Portería con tablero de Básquetbol (PCT-0113) Mca. Jumbo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abSelected="1" workbookViewId="0">
      <selection activeCell="F1" sqref="F1:G1"/>
    </sheetView>
  </sheetViews>
  <sheetFormatPr baseColWidth="10" defaultRowHeight="15" x14ac:dyDescent="0.25"/>
  <cols>
    <col min="1" max="1" width="15" customWidth="1"/>
    <col min="2" max="2" width="43.5703125" customWidth="1"/>
    <col min="3" max="4" width="9.28515625" customWidth="1"/>
    <col min="5" max="5" width="13.5703125" customWidth="1"/>
    <col min="6" max="6" width="31.5703125" customWidth="1"/>
    <col min="7" max="7" width="12" bestFit="1" customWidth="1"/>
  </cols>
  <sheetData>
    <row r="1" spans="1:7" x14ac:dyDescent="0.25">
      <c r="A1" s="1"/>
      <c r="B1" s="1"/>
      <c r="C1" s="1"/>
      <c r="D1" s="16"/>
      <c r="E1" s="16"/>
      <c r="F1" s="42">
        <v>45532</v>
      </c>
      <c r="G1" s="43"/>
    </row>
    <row r="2" spans="1:7" x14ac:dyDescent="0.25">
      <c r="A2" s="45"/>
      <c r="B2" s="45"/>
      <c r="C2" s="45"/>
      <c r="D2" s="45"/>
      <c r="E2" s="45"/>
      <c r="F2" s="45"/>
      <c r="G2" s="45"/>
    </row>
    <row r="3" spans="1:7" x14ac:dyDescent="0.25">
      <c r="A3" s="46"/>
      <c r="B3" s="46"/>
      <c r="C3" s="46"/>
      <c r="D3" s="46"/>
      <c r="E3" s="46"/>
      <c r="F3" s="46"/>
      <c r="G3" s="46"/>
    </row>
    <row r="4" spans="1:7" x14ac:dyDescent="0.25">
      <c r="A4" s="47" t="s">
        <v>0</v>
      </c>
      <c r="B4" s="47"/>
      <c r="C4" s="47"/>
      <c r="D4" s="47"/>
      <c r="E4" s="47"/>
      <c r="F4" s="47"/>
      <c r="G4" s="47"/>
    </row>
    <row r="5" spans="1:7" x14ac:dyDescent="0.25">
      <c r="A5" s="48" t="s">
        <v>1</v>
      </c>
      <c r="B5" s="48"/>
      <c r="C5" s="48"/>
      <c r="D5" s="48"/>
      <c r="E5" s="48"/>
      <c r="F5" s="48"/>
      <c r="G5" s="48"/>
    </row>
    <row r="6" spans="1:7" x14ac:dyDescent="0.25">
      <c r="A6" s="3"/>
      <c r="B6" s="3"/>
      <c r="C6" s="3"/>
      <c r="D6" s="3"/>
      <c r="E6" s="3"/>
      <c r="F6" s="3"/>
      <c r="G6" s="3"/>
    </row>
    <row r="7" spans="1:7" x14ac:dyDescent="0.25">
      <c r="A7" s="4"/>
      <c r="B7" s="4"/>
      <c r="C7" s="14"/>
      <c r="D7" s="17"/>
      <c r="E7" s="21"/>
      <c r="F7" s="28"/>
      <c r="G7" s="9"/>
    </row>
    <row r="8" spans="1:7" x14ac:dyDescent="0.25">
      <c r="A8" s="5" t="s">
        <v>2</v>
      </c>
      <c r="B8" s="44" t="s">
        <v>3</v>
      </c>
      <c r="C8" s="44"/>
      <c r="D8" s="44"/>
      <c r="E8" s="44"/>
      <c r="F8" s="27">
        <f>SUM(F11:F18)</f>
        <v>0</v>
      </c>
      <c r="G8" s="35" t="e">
        <f>(F8*100%)/F$84</f>
        <v>#DIV/0!</v>
      </c>
    </row>
    <row r="9" spans="1:7" x14ac:dyDescent="0.25">
      <c r="A9" s="4" t="s">
        <v>4</v>
      </c>
      <c r="B9" s="4" t="s">
        <v>5</v>
      </c>
      <c r="C9" s="4" t="s">
        <v>6</v>
      </c>
      <c r="D9" s="14" t="s">
        <v>7</v>
      </c>
      <c r="E9" s="14" t="s">
        <v>8</v>
      </c>
      <c r="F9" s="28" t="s">
        <v>9</v>
      </c>
      <c r="G9" s="36" t="s">
        <v>10</v>
      </c>
    </row>
    <row r="10" spans="1:7" x14ac:dyDescent="0.25">
      <c r="A10" s="4"/>
      <c r="B10" s="4"/>
      <c r="C10" s="4"/>
      <c r="D10" s="14"/>
      <c r="E10" s="14"/>
      <c r="F10" s="28"/>
      <c r="G10" s="36"/>
    </row>
    <row r="11" spans="1:7" x14ac:dyDescent="0.25">
      <c r="A11" s="1"/>
      <c r="B11" s="1"/>
      <c r="C11" s="1"/>
      <c r="D11" s="16"/>
      <c r="E11" s="16"/>
      <c r="F11" s="29"/>
      <c r="G11" s="1"/>
    </row>
    <row r="12" spans="1:7" ht="42.75" hidden="1" x14ac:dyDescent="0.25">
      <c r="A12" s="4" t="s">
        <v>11</v>
      </c>
      <c r="B12" s="4" t="str">
        <f>'[1]DEM-01'!A13</f>
        <v>Demolición de firme de concreto hasta 10cms de espesor. Incluye: mano de obra, andamios, equipo y herramienta.</v>
      </c>
      <c r="C12" s="14" t="s">
        <v>12</v>
      </c>
      <c r="D12" s="18">
        <v>1593.55</v>
      </c>
      <c r="E12" s="21">
        <v>66.13</v>
      </c>
      <c r="F12" s="28"/>
      <c r="G12" s="37" t="e">
        <f>(F12*100%)/F$84</f>
        <v>#DIV/0!</v>
      </c>
    </row>
    <row r="13" spans="1:7" hidden="1" x14ac:dyDescent="0.25">
      <c r="A13" s="4"/>
      <c r="B13" s="4"/>
      <c r="C13" s="4"/>
      <c r="D13" s="18"/>
      <c r="E13" s="14"/>
      <c r="F13" s="28"/>
      <c r="G13" s="36"/>
    </row>
    <row r="14" spans="1:7" ht="57" hidden="1" x14ac:dyDescent="0.25">
      <c r="A14" s="4" t="s">
        <v>13</v>
      </c>
      <c r="B14" s="4" t="str">
        <f>'[1]PRE-07'!A13</f>
        <v>Acarreo en carretilla 1a estación de 20 m., de material producto de la demolición y/o excavación, volumen medido en banco, incluye: mano de obra, equipo y herramienta.a</v>
      </c>
      <c r="C14" s="14" t="s">
        <v>14</v>
      </c>
      <c r="D14" s="18">
        <v>167.32274999999998</v>
      </c>
      <c r="E14" s="21">
        <v>264.56</v>
      </c>
      <c r="F14" s="28"/>
      <c r="G14" s="37" t="e">
        <f>(F14*100%)/F$84</f>
        <v>#DIV/0!</v>
      </c>
    </row>
    <row r="15" spans="1:7" hidden="1" x14ac:dyDescent="0.25">
      <c r="A15" s="4"/>
      <c r="B15" s="4"/>
      <c r="C15" s="4"/>
      <c r="D15" s="18"/>
      <c r="E15" s="14"/>
      <c r="F15" s="28"/>
      <c r="G15" s="36"/>
    </row>
    <row r="16" spans="1:7" ht="42.75" hidden="1" x14ac:dyDescent="0.25">
      <c r="A16" s="4" t="s">
        <v>15</v>
      </c>
      <c r="B16" s="4" t="str">
        <f>'[1]PRE-08'!A13</f>
        <v>Acarreo en camión 1er km, y kilometros subsecuentes con carga manual, incluye: mano de obra, equipo y herramienta.</v>
      </c>
      <c r="C16" s="14" t="s">
        <v>14</v>
      </c>
      <c r="D16" s="18">
        <v>167.32274999999998</v>
      </c>
      <c r="E16" s="21">
        <v>1188.69</v>
      </c>
      <c r="F16" s="28"/>
      <c r="G16" s="37" t="e">
        <f>(F16*100%)/F$84</f>
        <v>#DIV/0!</v>
      </c>
    </row>
    <row r="17" spans="1:7" x14ac:dyDescent="0.25">
      <c r="A17" s="4"/>
      <c r="B17" s="4"/>
      <c r="C17" s="4"/>
      <c r="D17" s="18"/>
      <c r="E17" s="14"/>
      <c r="F17" s="28"/>
      <c r="G17" s="36"/>
    </row>
    <row r="18" spans="1:7" ht="71.25" x14ac:dyDescent="0.25">
      <c r="A18" s="4" t="s">
        <v>16</v>
      </c>
      <c r="B18" s="4" t="s">
        <v>17</v>
      </c>
      <c r="C18" s="14" t="s">
        <v>12</v>
      </c>
      <c r="D18" s="18">
        <v>6134</v>
      </c>
      <c r="E18" s="21">
        <v>0</v>
      </c>
      <c r="F18" s="28">
        <v>0</v>
      </c>
      <c r="G18" s="37" t="e">
        <f>(F18*100%)/F$84</f>
        <v>#DIV/0!</v>
      </c>
    </row>
    <row r="19" spans="1:7" x14ac:dyDescent="0.25">
      <c r="A19" s="4"/>
      <c r="B19" s="4"/>
      <c r="C19" s="4"/>
      <c r="D19" s="14"/>
      <c r="E19" s="14"/>
      <c r="F19" s="28"/>
      <c r="G19" s="36"/>
    </row>
    <row r="20" spans="1:7" x14ac:dyDescent="0.25">
      <c r="A20" s="4"/>
      <c r="B20" s="4"/>
      <c r="C20" s="4"/>
      <c r="D20" s="14"/>
      <c r="E20" s="14"/>
      <c r="F20" s="28"/>
      <c r="G20" s="36"/>
    </row>
    <row r="21" spans="1:7" x14ac:dyDescent="0.25">
      <c r="A21" s="5" t="s">
        <v>18</v>
      </c>
      <c r="B21" s="44" t="s">
        <v>19</v>
      </c>
      <c r="C21" s="44"/>
      <c r="D21" s="44"/>
      <c r="E21" s="44"/>
      <c r="F21" s="27">
        <f>SUM(F24:F28)</f>
        <v>0</v>
      </c>
      <c r="G21" s="35" t="e">
        <f>(F21*100%)/F$84</f>
        <v>#DIV/0!</v>
      </c>
    </row>
    <row r="22" spans="1:7" x14ac:dyDescent="0.25">
      <c r="A22" s="4" t="s">
        <v>4</v>
      </c>
      <c r="B22" s="4" t="s">
        <v>5</v>
      </c>
      <c r="C22" s="4" t="s">
        <v>6</v>
      </c>
      <c r="D22" s="14" t="s">
        <v>7</v>
      </c>
      <c r="E22" s="14" t="s">
        <v>8</v>
      </c>
      <c r="F22" s="28" t="s">
        <v>9</v>
      </c>
      <c r="G22" s="36" t="s">
        <v>10</v>
      </c>
    </row>
    <row r="23" spans="1:7" x14ac:dyDescent="0.25">
      <c r="A23" s="4"/>
      <c r="B23" s="4"/>
      <c r="C23" s="4"/>
      <c r="D23" s="14"/>
      <c r="E23" s="14"/>
      <c r="F23" s="28"/>
      <c r="G23" s="36"/>
    </row>
    <row r="24" spans="1:7" ht="85.5" hidden="1" x14ac:dyDescent="0.25">
      <c r="A24" s="4" t="s">
        <v>60</v>
      </c>
      <c r="B24" s="4" t="s">
        <v>20</v>
      </c>
      <c r="C24" s="14" t="s">
        <v>12</v>
      </c>
      <c r="D24" s="18">
        <v>1593.55</v>
      </c>
      <c r="E24" s="21">
        <v>452.89</v>
      </c>
      <c r="F24" s="28"/>
      <c r="G24" s="36"/>
    </row>
    <row r="25" spans="1:7" x14ac:dyDescent="0.25">
      <c r="A25" s="4"/>
      <c r="B25" s="4"/>
      <c r="C25" s="14"/>
      <c r="D25" s="18"/>
      <c r="E25" s="21"/>
      <c r="F25" s="28"/>
      <c r="G25" s="36"/>
    </row>
    <row r="26" spans="1:7" ht="42.75" x14ac:dyDescent="0.25">
      <c r="A26" s="4" t="s">
        <v>21</v>
      </c>
      <c r="B26" s="4" t="s">
        <v>22</v>
      </c>
      <c r="C26" s="14" t="s">
        <v>12</v>
      </c>
      <c r="D26" s="18">
        <v>49</v>
      </c>
      <c r="E26" s="21">
        <v>0</v>
      </c>
      <c r="F26" s="28">
        <v>0</v>
      </c>
      <c r="G26" s="37" t="e">
        <f>(F26*100%)/F$84</f>
        <v>#DIV/0!</v>
      </c>
    </row>
    <row r="27" spans="1:7" x14ac:dyDescent="0.25">
      <c r="A27" s="4"/>
      <c r="B27" s="4"/>
      <c r="C27" s="4"/>
      <c r="D27" s="14"/>
      <c r="E27" s="14"/>
      <c r="F27" s="28"/>
      <c r="G27" s="36"/>
    </row>
    <row r="28" spans="1:7" x14ac:dyDescent="0.25">
      <c r="A28" s="4"/>
      <c r="B28" s="4"/>
      <c r="C28" s="4"/>
      <c r="D28" s="14"/>
      <c r="E28" s="14"/>
      <c r="F28" s="28"/>
      <c r="G28" s="36"/>
    </row>
    <row r="29" spans="1:7" x14ac:dyDescent="0.25">
      <c r="A29" s="4"/>
      <c r="B29" s="4"/>
      <c r="C29" s="4"/>
      <c r="D29" s="14"/>
      <c r="E29" s="14"/>
      <c r="F29" s="28"/>
      <c r="G29" s="36"/>
    </row>
    <row r="30" spans="1:7" x14ac:dyDescent="0.25">
      <c r="A30" s="5" t="s">
        <v>23</v>
      </c>
      <c r="B30" s="44" t="s">
        <v>24</v>
      </c>
      <c r="C30" s="44"/>
      <c r="D30" s="44"/>
      <c r="E30" s="44"/>
      <c r="F30" s="27">
        <f>SUM(F33:F37)</f>
        <v>0</v>
      </c>
      <c r="G30" s="35" t="e">
        <f>(F30*100%)/F$84</f>
        <v>#DIV/0!</v>
      </c>
    </row>
    <row r="31" spans="1:7" x14ac:dyDescent="0.25">
      <c r="A31" s="4" t="s">
        <v>4</v>
      </c>
      <c r="B31" s="4" t="s">
        <v>5</v>
      </c>
      <c r="C31" s="4" t="s">
        <v>6</v>
      </c>
      <c r="D31" s="14" t="s">
        <v>7</v>
      </c>
      <c r="E31" s="14" t="s">
        <v>8</v>
      </c>
      <c r="F31" s="28" t="s">
        <v>9</v>
      </c>
      <c r="G31" s="36" t="s">
        <v>10</v>
      </c>
    </row>
    <row r="32" spans="1:7" x14ac:dyDescent="0.25">
      <c r="A32" s="4"/>
      <c r="B32" s="4"/>
      <c r="C32" s="4"/>
      <c r="D32" s="14"/>
      <c r="E32" s="14"/>
      <c r="F32" s="28"/>
      <c r="G32" s="36"/>
    </row>
    <row r="33" spans="1:7" ht="57" x14ac:dyDescent="0.25">
      <c r="A33" s="4" t="s">
        <v>25</v>
      </c>
      <c r="B33" s="4" t="s">
        <v>26</v>
      </c>
      <c r="C33" s="14" t="s">
        <v>12</v>
      </c>
      <c r="D33" s="17">
        <v>49</v>
      </c>
      <c r="E33" s="21">
        <v>0</v>
      </c>
      <c r="F33" s="28">
        <v>0</v>
      </c>
      <c r="G33" s="37" t="e">
        <f>(F33*100%)/F$84</f>
        <v>#DIV/0!</v>
      </c>
    </row>
    <row r="34" spans="1:7" x14ac:dyDescent="0.25">
      <c r="A34" s="4"/>
      <c r="B34" s="4"/>
      <c r="C34" s="4"/>
      <c r="D34" s="14"/>
      <c r="E34" s="14"/>
      <c r="F34" s="28">
        <v>0</v>
      </c>
      <c r="G34" s="36"/>
    </row>
    <row r="35" spans="1:7" ht="85.5" x14ac:dyDescent="0.25">
      <c r="A35" s="4" t="s">
        <v>27</v>
      </c>
      <c r="B35" s="4" t="s">
        <v>28</v>
      </c>
      <c r="C35" s="14" t="s">
        <v>29</v>
      </c>
      <c r="D35" s="17">
        <v>49</v>
      </c>
      <c r="E35" s="21">
        <v>0</v>
      </c>
      <c r="F35" s="28">
        <f>D35*E35</f>
        <v>0</v>
      </c>
      <c r="G35" s="37" t="e">
        <f>(F35*100%)/F$84</f>
        <v>#DIV/0!</v>
      </c>
    </row>
    <row r="36" spans="1:7" x14ac:dyDescent="0.25">
      <c r="A36" s="4"/>
      <c r="B36" s="4"/>
      <c r="C36" s="4"/>
      <c r="D36" s="14"/>
      <c r="E36" s="14"/>
      <c r="F36" s="28"/>
      <c r="G36" s="36"/>
    </row>
    <row r="37" spans="1:7" ht="57" x14ac:dyDescent="0.25">
      <c r="A37" s="4" t="s">
        <v>30</v>
      </c>
      <c r="B37" s="4" t="s">
        <v>31</v>
      </c>
      <c r="C37" s="14" t="s">
        <v>29</v>
      </c>
      <c r="D37" s="17">
        <v>364</v>
      </c>
      <c r="E37" s="21">
        <v>0</v>
      </c>
      <c r="F37" s="28">
        <f>D37*E37</f>
        <v>0</v>
      </c>
      <c r="G37" s="37" t="e">
        <f>(F37*100%)/F$84</f>
        <v>#DIV/0!</v>
      </c>
    </row>
    <row r="38" spans="1:7" x14ac:dyDescent="0.25">
      <c r="A38" s="4"/>
      <c r="B38" s="4"/>
      <c r="C38" s="4"/>
      <c r="D38" s="14"/>
      <c r="E38" s="14"/>
      <c r="F38" s="28"/>
      <c r="G38" s="36"/>
    </row>
    <row r="39" spans="1:7" x14ac:dyDescent="0.25">
      <c r="A39" s="5" t="s">
        <v>32</v>
      </c>
      <c r="B39" s="44" t="s">
        <v>33</v>
      </c>
      <c r="C39" s="44"/>
      <c r="D39" s="44"/>
      <c r="E39" s="44"/>
      <c r="F39" s="27">
        <f>SUM(F44:F57)</f>
        <v>0</v>
      </c>
      <c r="G39" s="35" t="e">
        <f>(F39*100%)/F$84</f>
        <v>#DIV/0!</v>
      </c>
    </row>
    <row r="40" spans="1:7" x14ac:dyDescent="0.25">
      <c r="A40" s="4" t="s">
        <v>4</v>
      </c>
      <c r="B40" s="4" t="s">
        <v>5</v>
      </c>
      <c r="C40" s="4" t="s">
        <v>6</v>
      </c>
      <c r="D40" s="14" t="s">
        <v>7</v>
      </c>
      <c r="E40" s="14" t="s">
        <v>8</v>
      </c>
      <c r="F40" s="28" t="s">
        <v>9</v>
      </c>
      <c r="G40" s="36" t="s">
        <v>10</v>
      </c>
    </row>
    <row r="41" spans="1:7" x14ac:dyDescent="0.25">
      <c r="A41" s="4"/>
      <c r="B41" s="4"/>
      <c r="C41" s="4"/>
      <c r="D41" s="14"/>
      <c r="E41" s="14"/>
      <c r="F41" s="28"/>
      <c r="G41" s="36"/>
    </row>
    <row r="42" spans="1:7" x14ac:dyDescent="0.25">
      <c r="A42" s="49" t="s">
        <v>34</v>
      </c>
      <c r="B42" s="49"/>
      <c r="C42" s="4"/>
      <c r="D42" s="14"/>
      <c r="E42" s="14"/>
      <c r="F42" s="28"/>
      <c r="G42" s="36"/>
    </row>
    <row r="43" spans="1:7" x14ac:dyDescent="0.25">
      <c r="A43" s="6"/>
      <c r="B43" s="6"/>
      <c r="C43" s="4"/>
      <c r="D43" s="14"/>
      <c r="E43" s="14"/>
      <c r="F43" s="28"/>
      <c r="G43" s="36"/>
    </row>
    <row r="44" spans="1:7" ht="28.5" x14ac:dyDescent="0.25">
      <c r="A44" s="4" t="s">
        <v>35</v>
      </c>
      <c r="B44" s="4" t="str">
        <f>[1]PORTERIA!A13</f>
        <v>Suministro y colocación de Portería con tablero de Básquetbol (PCT-0113) Mca. Jumbo</v>
      </c>
      <c r="C44" s="14" t="s">
        <v>36</v>
      </c>
      <c r="D44" s="17">
        <v>2</v>
      </c>
      <c r="E44" s="21">
        <v>0</v>
      </c>
      <c r="F44" s="28">
        <f>D44*E44</f>
        <v>0</v>
      </c>
      <c r="G44" s="37" t="e">
        <f>(F44*100%)/F$84</f>
        <v>#DIV/0!</v>
      </c>
    </row>
    <row r="45" spans="1:7" x14ac:dyDescent="0.25">
      <c r="A45" s="4"/>
      <c r="B45" s="4"/>
      <c r="C45" s="4"/>
      <c r="D45" s="14"/>
      <c r="E45" s="14"/>
      <c r="F45" s="28"/>
      <c r="G45" s="36"/>
    </row>
    <row r="46" spans="1:7" ht="128.25" x14ac:dyDescent="0.25">
      <c r="A46" s="4" t="s">
        <v>37</v>
      </c>
      <c r="B46" s="4" t="s">
        <v>38</v>
      </c>
      <c r="C46" s="14" t="s">
        <v>36</v>
      </c>
      <c r="D46" s="17">
        <v>8</v>
      </c>
      <c r="E46" s="21">
        <v>0</v>
      </c>
      <c r="F46" s="28">
        <f>D46*E46</f>
        <v>0</v>
      </c>
      <c r="G46" s="37" t="e">
        <f>(F46*100%)/F$84</f>
        <v>#DIV/0!</v>
      </c>
    </row>
    <row r="47" spans="1:7" x14ac:dyDescent="0.25">
      <c r="A47" s="4"/>
      <c r="B47" s="4"/>
      <c r="C47" s="14"/>
      <c r="D47" s="17"/>
      <c r="E47" s="21"/>
      <c r="F47" s="28"/>
      <c r="G47" s="36"/>
    </row>
    <row r="48" spans="1:7" ht="71.25" x14ac:dyDescent="0.25">
      <c r="A48" s="4" t="s">
        <v>39</v>
      </c>
      <c r="B48" s="4" t="s">
        <v>40</v>
      </c>
      <c r="C48" s="14" t="s">
        <v>36</v>
      </c>
      <c r="D48" s="17">
        <v>14</v>
      </c>
      <c r="E48" s="21">
        <v>0</v>
      </c>
      <c r="F48" s="28">
        <f>D48*E48</f>
        <v>0</v>
      </c>
      <c r="G48" s="37" t="e">
        <f>(F48*100%)/F$84</f>
        <v>#DIV/0!</v>
      </c>
    </row>
    <row r="49" spans="1:7" x14ac:dyDescent="0.25">
      <c r="A49" s="4"/>
      <c r="B49" s="4"/>
      <c r="C49" s="14"/>
      <c r="D49" s="17"/>
      <c r="E49" s="21"/>
      <c r="F49" s="28"/>
      <c r="G49" s="36"/>
    </row>
    <row r="50" spans="1:7" ht="142.5" x14ac:dyDescent="0.25">
      <c r="A50" s="4" t="s">
        <v>41</v>
      </c>
      <c r="B50" s="4" t="s">
        <v>42</v>
      </c>
      <c r="C50" s="14" t="s">
        <v>36</v>
      </c>
      <c r="D50" s="17">
        <v>1</v>
      </c>
      <c r="E50" s="21">
        <v>0</v>
      </c>
      <c r="F50" s="28">
        <f>D50*E50</f>
        <v>0</v>
      </c>
      <c r="G50" s="37" t="e">
        <f>(F50*100%)/F$84</f>
        <v>#DIV/0!</v>
      </c>
    </row>
    <row r="51" spans="1:7" x14ac:dyDescent="0.25">
      <c r="A51" s="4"/>
      <c r="B51" s="4"/>
      <c r="C51" s="14"/>
      <c r="D51" s="17"/>
      <c r="E51" s="21"/>
      <c r="F51" s="28"/>
      <c r="G51" s="36"/>
    </row>
    <row r="52" spans="1:7" ht="114" x14ac:dyDescent="0.25">
      <c r="A52" s="4" t="s">
        <v>43</v>
      </c>
      <c r="B52" s="4" t="s">
        <v>44</v>
      </c>
      <c r="C52" s="14" t="s">
        <v>36</v>
      </c>
      <c r="D52" s="17">
        <v>2</v>
      </c>
      <c r="E52" s="21">
        <v>0</v>
      </c>
      <c r="F52" s="28">
        <f>D52*E52</f>
        <v>0</v>
      </c>
      <c r="G52" s="37" t="e">
        <f>(F52*100%)/F$84</f>
        <v>#DIV/0!</v>
      </c>
    </row>
    <row r="53" spans="1:7" x14ac:dyDescent="0.25">
      <c r="A53" s="4"/>
      <c r="B53" s="4"/>
      <c r="C53" s="14"/>
      <c r="D53" s="17"/>
      <c r="E53" s="21"/>
      <c r="F53" s="28"/>
      <c r="G53" s="36"/>
    </row>
    <row r="54" spans="1:7" ht="156.75" x14ac:dyDescent="0.25">
      <c r="A54" s="4" t="s">
        <v>45</v>
      </c>
      <c r="B54" s="4" t="s">
        <v>46</v>
      </c>
      <c r="C54" s="14" t="s">
        <v>36</v>
      </c>
      <c r="D54" s="17">
        <v>2</v>
      </c>
      <c r="E54" s="21">
        <v>0</v>
      </c>
      <c r="F54" s="28">
        <f>D54*E54</f>
        <v>0</v>
      </c>
      <c r="G54" s="37" t="e">
        <f>(F54*100%)/F$84</f>
        <v>#DIV/0!</v>
      </c>
    </row>
    <row r="55" spans="1:7" x14ac:dyDescent="0.25">
      <c r="A55" s="4"/>
      <c r="B55" s="4"/>
      <c r="C55" s="14"/>
      <c r="D55" s="17"/>
      <c r="E55" s="21"/>
      <c r="F55" s="28"/>
      <c r="G55" s="36"/>
    </row>
    <row r="56" spans="1:7" ht="114" x14ac:dyDescent="0.25">
      <c r="A56" s="4" t="s">
        <v>47</v>
      </c>
      <c r="B56" s="4" t="s">
        <v>48</v>
      </c>
      <c r="C56" s="14" t="s">
        <v>36</v>
      </c>
      <c r="D56" s="17">
        <v>8</v>
      </c>
      <c r="E56" s="21">
        <v>0</v>
      </c>
      <c r="F56" s="28">
        <f>D56*E56</f>
        <v>0</v>
      </c>
      <c r="G56" s="37" t="e">
        <f>(F56*100%)/F$84</f>
        <v>#DIV/0!</v>
      </c>
    </row>
    <row r="57" spans="1:7" x14ac:dyDescent="0.25">
      <c r="A57" s="4"/>
      <c r="B57" s="4"/>
      <c r="C57" s="14"/>
      <c r="D57" s="17"/>
      <c r="E57" s="21"/>
      <c r="F57" s="28"/>
      <c r="G57" s="36"/>
    </row>
    <row r="58" spans="1:7" x14ac:dyDescent="0.25">
      <c r="A58" s="4"/>
      <c r="B58" s="4"/>
      <c r="C58" s="4"/>
      <c r="D58" s="14"/>
      <c r="E58" s="14"/>
      <c r="F58" s="28"/>
      <c r="G58" s="36"/>
    </row>
    <row r="59" spans="1:7" x14ac:dyDescent="0.25">
      <c r="A59" s="5" t="s">
        <v>49</v>
      </c>
      <c r="B59" s="44" t="s">
        <v>50</v>
      </c>
      <c r="C59" s="44"/>
      <c r="D59" s="44"/>
      <c r="E59" s="44"/>
      <c r="F59" s="27">
        <f>SUM(F62:F64)</f>
        <v>0</v>
      </c>
      <c r="G59" s="35" t="e">
        <f>(F59*100%)/F$84</f>
        <v>#DIV/0!</v>
      </c>
    </row>
    <row r="60" spans="1:7" x14ac:dyDescent="0.25">
      <c r="A60" s="4" t="s">
        <v>4</v>
      </c>
      <c r="B60" s="4" t="s">
        <v>5</v>
      </c>
      <c r="C60" s="4" t="s">
        <v>6</v>
      </c>
      <c r="D60" s="14" t="s">
        <v>7</v>
      </c>
      <c r="E60" s="14" t="s">
        <v>8</v>
      </c>
      <c r="F60" s="28" t="s">
        <v>9</v>
      </c>
      <c r="G60" s="36" t="s">
        <v>10</v>
      </c>
    </row>
    <row r="61" spans="1:7" x14ac:dyDescent="0.25">
      <c r="A61" s="4"/>
      <c r="B61" s="4"/>
      <c r="C61" s="4"/>
      <c r="D61" s="14"/>
      <c r="E61" s="14"/>
      <c r="F61" s="28"/>
      <c r="G61" s="36"/>
    </row>
    <row r="62" spans="1:7" ht="71.25" x14ac:dyDescent="0.25">
      <c r="A62" s="4" t="s">
        <v>51</v>
      </c>
      <c r="B62" s="4" t="s">
        <v>52</v>
      </c>
      <c r="C62" s="14" t="s">
        <v>36</v>
      </c>
      <c r="D62" s="17">
        <v>14</v>
      </c>
      <c r="E62" s="21">
        <v>0</v>
      </c>
      <c r="F62" s="28">
        <f>D62*E62</f>
        <v>0</v>
      </c>
      <c r="G62" s="37" t="e">
        <f>(F62*100%)/F$84</f>
        <v>#DIV/0!</v>
      </c>
    </row>
    <row r="63" spans="1:7" x14ac:dyDescent="0.25">
      <c r="A63" s="4"/>
      <c r="B63" s="4"/>
      <c r="C63" s="14"/>
      <c r="D63" s="17"/>
      <c r="E63" s="21"/>
      <c r="F63" s="28"/>
      <c r="G63" s="37"/>
    </row>
    <row r="64" spans="1:7" ht="71.25" x14ac:dyDescent="0.25">
      <c r="A64" s="4" t="s">
        <v>53</v>
      </c>
      <c r="B64" s="4" t="s">
        <v>54</v>
      </c>
      <c r="C64" s="14" t="s">
        <v>36</v>
      </c>
      <c r="D64" s="17">
        <v>4</v>
      </c>
      <c r="E64" s="21">
        <v>0</v>
      </c>
      <c r="F64" s="28">
        <f>D64*E64</f>
        <v>0</v>
      </c>
      <c r="G64" s="37" t="e">
        <f>(F64*100%)/F$84</f>
        <v>#DIV/0!</v>
      </c>
    </row>
    <row r="65" spans="1:7" x14ac:dyDescent="0.25">
      <c r="A65" s="4"/>
      <c r="B65" s="4"/>
      <c r="C65" s="14"/>
      <c r="D65" s="17"/>
      <c r="E65" s="21"/>
      <c r="F65" s="28"/>
      <c r="G65" s="37"/>
    </row>
    <row r="66" spans="1:7" x14ac:dyDescent="0.25">
      <c r="A66" s="4"/>
      <c r="B66" s="4"/>
      <c r="C66" s="14"/>
      <c r="D66" s="17"/>
      <c r="E66" s="21"/>
      <c r="F66" s="28"/>
      <c r="G66" s="37"/>
    </row>
    <row r="67" spans="1:7" x14ac:dyDescent="0.25">
      <c r="A67" s="7"/>
      <c r="B67" s="10"/>
      <c r="C67" s="15"/>
      <c r="D67" s="19"/>
      <c r="E67" s="22"/>
      <c r="F67" s="30"/>
      <c r="G67" s="7"/>
    </row>
    <row r="68" spans="1:7" x14ac:dyDescent="0.25">
      <c r="A68" s="8"/>
      <c r="B68" s="50" t="s">
        <v>55</v>
      </c>
      <c r="C68" s="50"/>
      <c r="D68" s="50"/>
      <c r="E68" s="50"/>
      <c r="F68" s="31">
        <f>F8+F21+F30+F39+F59</f>
        <v>0</v>
      </c>
      <c r="G68" s="38" t="e">
        <f>(F68*100%)/F$84</f>
        <v>#DIV/0!</v>
      </c>
    </row>
    <row r="69" spans="1:7" x14ac:dyDescent="0.25">
      <c r="A69" s="8"/>
      <c r="B69" s="11"/>
      <c r="C69" s="11"/>
      <c r="D69" s="11"/>
      <c r="E69" s="23" t="s">
        <v>56</v>
      </c>
      <c r="F69" s="32">
        <f>F68*0.16</f>
        <v>0</v>
      </c>
      <c r="G69" s="38"/>
    </row>
    <row r="70" spans="1:7" x14ac:dyDescent="0.25">
      <c r="A70" s="8"/>
      <c r="B70" s="11"/>
      <c r="C70" s="11"/>
      <c r="D70" s="51" t="s">
        <v>57</v>
      </c>
      <c r="E70" s="51"/>
      <c r="F70" s="28">
        <f>F68*0.03</f>
        <v>0</v>
      </c>
      <c r="G70" s="39"/>
    </row>
    <row r="71" spans="1:7" x14ac:dyDescent="0.25">
      <c r="A71" s="8"/>
      <c r="B71" s="11"/>
      <c r="C71" s="11"/>
      <c r="D71" s="11"/>
      <c r="E71" s="23"/>
      <c r="F71" s="32"/>
      <c r="G71" s="38"/>
    </row>
    <row r="72" spans="1:7" x14ac:dyDescent="0.25">
      <c r="A72" s="5"/>
      <c r="B72" s="12"/>
      <c r="C72" s="12"/>
      <c r="D72" s="12"/>
      <c r="E72" s="24" t="s">
        <v>58</v>
      </c>
      <c r="F72" s="24">
        <f>SUM(F68:F70)</f>
        <v>0</v>
      </c>
      <c r="G72" s="35"/>
    </row>
    <row r="73" spans="1:7" x14ac:dyDescent="0.25">
      <c r="A73" s="8"/>
      <c r="B73" s="11"/>
      <c r="C73" s="11"/>
      <c r="D73" s="11"/>
      <c r="E73" s="25"/>
      <c r="F73" s="32"/>
      <c r="G73" s="38"/>
    </row>
    <row r="74" spans="1:7" x14ac:dyDescent="0.25">
      <c r="A74" s="4"/>
      <c r="B74" s="4"/>
      <c r="C74" s="4"/>
      <c r="D74" s="14"/>
      <c r="E74" s="14"/>
      <c r="F74" s="28"/>
      <c r="G74" s="36"/>
    </row>
    <row r="75" spans="1:7" ht="16.5" customHeight="1" x14ac:dyDescent="0.25">
      <c r="A75" s="4"/>
      <c r="B75" s="4"/>
      <c r="C75" s="4"/>
      <c r="D75" s="14"/>
      <c r="E75" s="14"/>
      <c r="F75" s="28"/>
      <c r="G75" s="9"/>
    </row>
    <row r="76" spans="1:7" ht="34.5" customHeight="1" x14ac:dyDescent="0.25">
      <c r="A76" s="52" t="s">
        <v>59</v>
      </c>
      <c r="B76" s="52"/>
      <c r="C76" s="52"/>
      <c r="D76" s="52"/>
      <c r="E76" s="52"/>
      <c r="F76" s="52"/>
      <c r="G76" s="52"/>
    </row>
    <row r="77" spans="1:7" x14ac:dyDescent="0.25">
      <c r="A77" s="4"/>
      <c r="B77" s="4"/>
      <c r="C77" s="4"/>
      <c r="D77" s="14"/>
      <c r="E77" s="14"/>
      <c r="F77" s="28"/>
      <c r="G77" s="9"/>
    </row>
    <row r="78" spans="1:7" x14ac:dyDescent="0.25">
      <c r="A78" s="9" t="str">
        <f>A8</f>
        <v>PRE</v>
      </c>
      <c r="B78" s="53" t="str">
        <f>B8</f>
        <v>PRELIMINARES</v>
      </c>
      <c r="C78" s="53"/>
      <c r="D78" s="53"/>
      <c r="E78" s="53"/>
      <c r="F78" s="28">
        <f>F8</f>
        <v>0</v>
      </c>
      <c r="G78" s="37" t="e">
        <f>(F78*100%)/F$84</f>
        <v>#DIV/0!</v>
      </c>
    </row>
    <row r="79" spans="1:7" x14ac:dyDescent="0.25">
      <c r="A79" s="9" t="str">
        <f>A21</f>
        <v>ALB</v>
      </c>
      <c r="B79" s="53" t="str">
        <f>B21</f>
        <v>ALBAÑILERÍA</v>
      </c>
      <c r="C79" s="53"/>
      <c r="D79" s="53"/>
      <c r="E79" s="53"/>
      <c r="F79" s="28">
        <f>F21</f>
        <v>0</v>
      </c>
      <c r="G79" s="37" t="e">
        <f>(F79*100%)/F$84</f>
        <v>#DIV/0!</v>
      </c>
    </row>
    <row r="80" spans="1:7" x14ac:dyDescent="0.25">
      <c r="A80" s="9" t="str">
        <f>A30</f>
        <v>ACA</v>
      </c>
      <c r="B80" s="9" t="str">
        <f>B30</f>
        <v>ACABADOS</v>
      </c>
      <c r="C80" s="4"/>
      <c r="D80" s="4"/>
      <c r="E80" s="14"/>
      <c r="F80" s="28">
        <f>F30</f>
        <v>0</v>
      </c>
      <c r="G80" s="37" t="e">
        <f>(F80*100%)/F$84</f>
        <v>#DIV/0!</v>
      </c>
    </row>
    <row r="81" spans="1:7" x14ac:dyDescent="0.25">
      <c r="A81" s="9" t="str">
        <f>A39</f>
        <v>MOB</v>
      </c>
      <c r="B81" s="9" t="str">
        <f>B39</f>
        <v>MOBILIARIO</v>
      </c>
      <c r="C81" s="4"/>
      <c r="D81" s="4"/>
      <c r="E81" s="14"/>
      <c r="F81" s="28">
        <f>F39</f>
        <v>0</v>
      </c>
      <c r="G81" s="37" t="e">
        <f>(F81*100%)/F$84</f>
        <v>#DIV/0!</v>
      </c>
    </row>
    <row r="82" spans="1:7" x14ac:dyDescent="0.25">
      <c r="A82" s="9" t="str">
        <f>A59</f>
        <v>INST</v>
      </c>
      <c r="B82" s="9" t="str">
        <f>B59</f>
        <v>INSTALACIÓN ELECTRICA</v>
      </c>
      <c r="C82" s="4"/>
      <c r="D82" s="4"/>
      <c r="E82" s="14"/>
      <c r="F82" s="28">
        <f>F59</f>
        <v>0</v>
      </c>
      <c r="G82" s="37" t="e">
        <f>(F82*100%)/F$84</f>
        <v>#DIV/0!</v>
      </c>
    </row>
    <row r="83" spans="1:7" x14ac:dyDescent="0.25">
      <c r="A83" s="7"/>
      <c r="B83" s="54"/>
      <c r="C83" s="54"/>
      <c r="D83" s="54"/>
      <c r="E83" s="54"/>
      <c r="F83" s="30"/>
      <c r="G83" s="7"/>
    </row>
    <row r="84" spans="1:7" x14ac:dyDescent="0.25">
      <c r="A84" s="9"/>
      <c r="B84" s="50" t="s">
        <v>55</v>
      </c>
      <c r="C84" s="50"/>
      <c r="D84" s="50"/>
      <c r="E84" s="50"/>
      <c r="F84" s="31">
        <f>F78+F79+F80+F81+F82</f>
        <v>0</v>
      </c>
      <c r="G84" s="40" t="e">
        <f>G78+G79+G80+G81+G82</f>
        <v>#DIV/0!</v>
      </c>
    </row>
    <row r="85" spans="1:7" x14ac:dyDescent="0.25">
      <c r="A85" s="4"/>
      <c r="B85" s="55"/>
      <c r="C85" s="55"/>
      <c r="D85" s="55"/>
      <c r="E85" s="26" t="s">
        <v>61</v>
      </c>
      <c r="F85" s="31">
        <f>F84*0.16</f>
        <v>0</v>
      </c>
      <c r="G85" s="38"/>
    </row>
    <row r="86" spans="1:7" x14ac:dyDescent="0.25">
      <c r="A86" s="4"/>
      <c r="B86" s="13"/>
      <c r="C86" s="13"/>
      <c r="D86" s="51" t="s">
        <v>62</v>
      </c>
      <c r="E86" s="51"/>
      <c r="F86" s="28">
        <f>F84*0.03</f>
        <v>0</v>
      </c>
      <c r="G86" s="38"/>
    </row>
    <row r="87" spans="1:7" x14ac:dyDescent="0.25">
      <c r="A87" s="7"/>
      <c r="B87" s="12"/>
      <c r="C87" s="12"/>
      <c r="D87" s="20"/>
      <c r="E87" s="27" t="s">
        <v>58</v>
      </c>
      <c r="F87" s="27">
        <f>SUM(F84:F86)</f>
        <v>0</v>
      </c>
      <c r="G87" s="35"/>
    </row>
    <row r="88" spans="1:7" x14ac:dyDescent="0.25">
      <c r="A88" s="8"/>
      <c r="B88" s="8"/>
      <c r="C88" s="2"/>
      <c r="D88" s="2"/>
      <c r="E88" s="2"/>
      <c r="F88" s="33"/>
      <c r="G88" s="41"/>
    </row>
    <row r="89" spans="1:7" x14ac:dyDescent="0.25">
      <c r="A89" s="53"/>
      <c r="B89" s="53"/>
      <c r="C89" s="53"/>
      <c r="D89" s="53"/>
      <c r="E89" s="53"/>
      <c r="F89" s="34"/>
      <c r="G89" s="9"/>
    </row>
  </sheetData>
  <mergeCells count="21">
    <mergeCell ref="B83:E83"/>
    <mergeCell ref="B84:E84"/>
    <mergeCell ref="B85:D85"/>
    <mergeCell ref="D86:E86"/>
    <mergeCell ref="A89:E89"/>
    <mergeCell ref="B68:E68"/>
    <mergeCell ref="D70:E70"/>
    <mergeCell ref="A76:G76"/>
    <mergeCell ref="B78:E78"/>
    <mergeCell ref="B79:E79"/>
    <mergeCell ref="F1:G1"/>
    <mergeCell ref="B59:E59"/>
    <mergeCell ref="A2:G2"/>
    <mergeCell ref="A3:G3"/>
    <mergeCell ref="A4:G4"/>
    <mergeCell ref="A5:G5"/>
    <mergeCell ref="B8:E8"/>
    <mergeCell ref="B21:E21"/>
    <mergeCell ref="B30:E30"/>
    <mergeCell ref="B39:E39"/>
    <mergeCell ref="A42:B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</dc:creator>
  <cp:lastModifiedBy>Licencia Office Operaciones 1</cp:lastModifiedBy>
  <dcterms:created xsi:type="dcterms:W3CDTF">2024-07-05T00:20:59Z</dcterms:created>
  <dcterms:modified xsi:type="dcterms:W3CDTF">2024-08-28T18:44:10Z</dcterms:modified>
</cp:coreProperties>
</file>