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opor\Downloads\CONVOCATORIAS LUIS\CONVOCATORIA CIUDAD JUAREZ\ANEXO 12 CATÁLOGO DE CONCEPTOS\Catalogo de conceptos Proyecto 2\"/>
    </mc:Choice>
  </mc:AlternateContent>
  <xr:revisionPtr revIDLastSave="0" documentId="13_ncr:1_{5272FAD0-CD46-4083-99A5-C705706B83D1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CATALOGO" sheetId="1" state="hidden" r:id="rId1"/>
    <sheet name="CATALOGO (2)" sheetId="20" r:id="rId2"/>
  </sheets>
  <definedNames>
    <definedName name="___xlnm.Print_Area_12">#REF!</definedName>
    <definedName name="__xlnm.Print_Area">#REF!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7">#REF!</definedName>
    <definedName name="__xlnm.Print_Area_8">#REF!</definedName>
    <definedName name="_xlnm._FilterDatabase" localSheetId="0" hidden="1">CATALOGO!$C$1:$C$377</definedName>
    <definedName name="_xlnm._FilterDatabase" localSheetId="1" hidden="1">'CATALOGO (2)'!$C$1:$C$365</definedName>
    <definedName name="_NUEVO">#REF!</definedName>
    <definedName name="a">#REF!</definedName>
    <definedName name="A_impresión_IM">#REF!</definedName>
    <definedName name="ALETRA">#REF!</definedName>
    <definedName name="area">#REF!</definedName>
    <definedName name="_xlnm.Print_Area" localSheetId="0">CATALOGO!$A$1:$H$380</definedName>
    <definedName name="_xlnm.Print_Area" localSheetId="1">'CATALOGO (2)'!$A$1:$H$366</definedName>
    <definedName name="aulas">#REF!</definedName>
    <definedName name="azotea">#REF!</definedName>
    <definedName name="B_impresión_IM">#REF!</definedName>
    <definedName name="BANCO">#REF!</definedName>
    <definedName name="bañmulty">#REF!</definedName>
    <definedName name="barda">#REF!</definedName>
    <definedName name="bbb">#REF!</definedName>
    <definedName name="BuscaSalBase">#REF!</definedName>
    <definedName name="C_impresión_IM">#REF!</definedName>
    <definedName name="CA">#REF!</definedName>
    <definedName name="car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arretest">#REF!</definedName>
    <definedName name="ciudad">#REF!</definedName>
    <definedName name="ciudadcliente">#REF!</definedName>
    <definedName name="ciudaddelaobra">#REF!</definedName>
    <definedName name="cmic">#REF!</definedName>
    <definedName name="CodigoAuxiliar">#REF!</definedName>
    <definedName name="codigodelaobra">#REF!</definedName>
    <definedName name="CodigoMatriz">#REF!</definedName>
    <definedName name="CodigoPartid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CURSO">#REF!</definedName>
    <definedName name="contactocliente">#REF!</definedName>
    <definedName name="CostoMatriz1">#REF!</definedName>
    <definedName name="CostoMatriz2">#REF!</definedName>
    <definedName name="d">#REF!</definedName>
    <definedName name="D_impresión_IM">#REF!</definedName>
    <definedName name="decimalesredondeo">#REF!</definedName>
    <definedName name="Del">#REF!</definedName>
    <definedName name="Demconc">#REF!</definedName>
    <definedName name="departamento">#REF!</definedName>
    <definedName name="DESCRIPCION">#REF!</definedName>
    <definedName name="DescripcionMatriz">#REF!</definedName>
    <definedName name="DescripcionPartidaCorta">#REF!</definedName>
    <definedName name="DescripcionPartidaLarga">#REF!</definedName>
    <definedName name="DetalleTipo1">#REF!</definedName>
    <definedName name="DetalleTipo2">#REF!</definedName>
    <definedName name="DetalleTipo3">#REF!</definedName>
    <definedName name="DetalleTipo4">#REF!</definedName>
    <definedName name="DetalleTipo8">#REF!</definedName>
    <definedName name="DetalleTipoOtros">#REF!</definedName>
    <definedName name="Dias_dobles_normales">#REF!</definedName>
    <definedName name="Dias_dobles_Tipo2">#REF!</definedName>
    <definedName name="Dias_dobles_Tipo3">#REF!</definedName>
    <definedName name="Dias_Triples_normales">#REF!</definedName>
    <definedName name="Dias_Triples_Tipo2">#REF!</definedName>
    <definedName name="Dias_Triples_Tipo3">#REF!</definedName>
    <definedName name="direccioncliente">#REF!</definedName>
    <definedName name="direcciondeconcurso">#REF!</definedName>
    <definedName name="direcciondelaobra">#REF!</definedName>
    <definedName name="DIRSERVICIOS">#REF!</definedName>
    <definedName name="domicilio">#REF!</definedName>
    <definedName name="DURACION">#REF!</definedName>
    <definedName name="E">#REF!</definedName>
    <definedName name="E_impresión_IM">#REF!</definedName>
    <definedName name="edfretfd">#REF!</definedName>
    <definedName name="EDI">#REF!</definedName>
    <definedName name="Edificio">#REF!</definedName>
    <definedName name="ele">#REF!</definedName>
    <definedName name="email">#REF!</definedName>
    <definedName name="email2">#REF!</definedName>
    <definedName name="emailcliente">#REF!</definedName>
    <definedName name="emaildelaobra">#REF!</definedName>
    <definedName name="EMPRESA">#REF!</definedName>
    <definedName name="EMPRESARIO">#REF!</definedName>
    <definedName name="En">#REF!</definedName>
    <definedName name="EncabezadoTipo1">#REF!</definedName>
    <definedName name="EncabezadoTipo2">#REF!</definedName>
    <definedName name="EncabezadoTipo3">#REF!</definedName>
    <definedName name="EncabezadoTipo4">#REF!</definedName>
    <definedName name="EncabezadoTipoOtros">#REF!</definedName>
    <definedName name="errgytbfynyn">#REF!</definedName>
    <definedName name="estado">#REF!</definedName>
    <definedName name="estadodelaobra">#REF!</definedName>
    <definedName name="f12547852391891rg1te6g152et6186t5e12bhtwb">#REF!</definedName>
    <definedName name="FECHA">#REF!</definedName>
    <definedName name="fechaconvocatoria">#REF!</definedName>
    <definedName name="fechadeconcurso">#REF!</definedName>
    <definedName name="FECHAEST">#REF!</definedName>
    <definedName name="fechainicio">#REF!</definedName>
    <definedName name="fechaterminacion">#REF!</definedName>
    <definedName name="fewfrevgregv">#REF!</definedName>
    <definedName name="HOJA01">#REF!</definedName>
    <definedName name="HOJA02">#REF!</definedName>
    <definedName name="HOJA03">#REF!</definedName>
    <definedName name="HOJA04">#REF!</definedName>
    <definedName name="HOJA05">#REF!</definedName>
    <definedName name="imper">#REF!</definedName>
    <definedName name="IMPIVA">#REF!</definedName>
    <definedName name="IMPSIVA">#REF!</definedName>
    <definedName name="imss">#REF!</definedName>
    <definedName name="INCREMENTO">#REF!</definedName>
    <definedName name="infonavit">#REF!</definedName>
    <definedName name="INICIO">#REF!</definedName>
    <definedName name="InicioCostoDirecto">#REF!</definedName>
    <definedName name="instelec">#REF!</definedName>
    <definedName name="JHGY">#REF!</definedName>
    <definedName name="kmsubs">#REF!</definedName>
    <definedName name="LICITANTE">#REF!</definedName>
    <definedName name="mailcontacto">#REF!</definedName>
    <definedName name="mailvendedor">#REF!</definedName>
    <definedName name="mtto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ESOS">#REF!</definedName>
    <definedName name="PintEsHerr">#REF!</definedName>
    <definedName name="PintEsmal">#REF!</definedName>
    <definedName name="pintura">#REF!</definedName>
    <definedName name="PintVinil">#REF!</definedName>
    <definedName name="plazocalculado">#REF!</definedName>
    <definedName name="plazoreal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esupuesto">#REF!</definedName>
    <definedName name="primeramoneda">#REF!</definedName>
    <definedName name="RangoDatosEncabezado">#REF!</definedName>
    <definedName name="RangoDescripcionMatriz">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>#REF!</definedName>
    <definedName name="RAZON">#REF!</definedName>
    <definedName name="razonsocial">#REF!</definedName>
    <definedName name="remateprimeramoneda">#REF!</definedName>
    <definedName name="rematesegundamoneda">#REF!</definedName>
    <definedName name="remobaño">#REF!</definedName>
    <definedName name="RenglonPresupuesto">#REF!</definedName>
    <definedName name="rerere">#REF!</definedName>
    <definedName name="responsable">#REF!</definedName>
    <definedName name="responsabledelaobra">#REF!</definedName>
    <definedName name="rfc">#REF!</definedName>
    <definedName name="RGR">#REF!</definedName>
    <definedName name="RLEGAL">#REF!</definedName>
    <definedName name="SalariosN">#REF!</definedName>
    <definedName name="segundamoneda">#REF!</definedName>
    <definedName name="ssssss">#REF!</definedName>
    <definedName name="Summary">#REF!</definedName>
    <definedName name="techumbre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ERMINACION">#REF!</definedName>
    <definedName name="tipodelicitacion">#REF!</definedName>
    <definedName name="TipoMatriz">#REF!</definedName>
    <definedName name="_xlnm.Print_Titles" localSheetId="1">'CATALOGO (2)'!$1:$9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>#REF!</definedName>
    <definedName name="totalpresupuestosegundamoneda">#REF!</definedName>
    <definedName name="TotalTipo1">#REF!</definedName>
    <definedName name="TotalTipo2">#REF!</definedName>
    <definedName name="TotalTipo3">#REF!</definedName>
    <definedName name="TotalTipo4">#REF!</definedName>
    <definedName name="TotalTipoOtros">#REF!</definedName>
    <definedName name="totsiniva">#REF!</definedName>
    <definedName name="UnidadMatriz">#REF!</definedName>
    <definedName name="VolumenPresupue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6" i="20" l="1"/>
  <c r="G355" i="20"/>
  <c r="G352" i="20"/>
  <c r="G344" i="20"/>
  <c r="G339" i="20"/>
  <c r="D326" i="20"/>
  <c r="G324" i="20"/>
  <c r="G325" i="20" s="1"/>
  <c r="G73" i="20"/>
  <c r="G23" i="20"/>
  <c r="G16" i="20"/>
  <c r="G81" i="20" l="1"/>
  <c r="G163" i="20"/>
  <c r="G67" i="20"/>
  <c r="G322" i="20"/>
  <c r="G43" i="20"/>
  <c r="G213" i="20"/>
  <c r="G334" i="20"/>
  <c r="G356" i="20" s="1"/>
  <c r="G112" i="20"/>
  <c r="G326" i="20" l="1"/>
  <c r="G358" i="20" s="1"/>
  <c r="G360" i="20" s="1"/>
  <c r="G362" i="20" s="1"/>
  <c r="G364" i="20" l="1"/>
  <c r="E19" i="1"/>
  <c r="G19" i="1" s="1"/>
  <c r="E18" i="1"/>
  <c r="G18" i="1" s="1"/>
  <c r="D368" i="1"/>
  <c r="G366" i="1"/>
  <c r="G367" i="1" s="1"/>
  <c r="G363" i="1"/>
  <c r="E362" i="1"/>
  <c r="G362" i="1" s="1"/>
  <c r="G361" i="1"/>
  <c r="G360" i="1"/>
  <c r="G359" i="1"/>
  <c r="G358" i="1"/>
  <c r="G355" i="1"/>
  <c r="G354" i="1"/>
  <c r="G353" i="1"/>
  <c r="G350" i="1"/>
  <c r="E349" i="1"/>
  <c r="G349" i="1" s="1"/>
  <c r="G348" i="1"/>
  <c r="G347" i="1"/>
  <c r="G344" i="1"/>
  <c r="G343" i="1"/>
  <c r="G342" i="1"/>
  <c r="G341" i="1"/>
  <c r="D337" i="1"/>
  <c r="G335" i="1"/>
  <c r="G336" i="1" s="1"/>
  <c r="G332" i="1"/>
  <c r="G328" i="1"/>
  <c r="G327" i="1"/>
  <c r="G326" i="1"/>
  <c r="G323" i="1"/>
  <c r="G322" i="1"/>
  <c r="G321" i="1"/>
  <c r="G320" i="1"/>
  <c r="G319" i="1"/>
  <c r="G318" i="1"/>
  <c r="G317" i="1"/>
  <c r="G316" i="1"/>
  <c r="G315" i="1"/>
  <c r="G314" i="1"/>
  <c r="G313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0" i="1"/>
  <c r="G289" i="1"/>
  <c r="G288" i="1"/>
  <c r="G287" i="1"/>
  <c r="G286" i="1"/>
  <c r="E285" i="1"/>
  <c r="G285" i="1" s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4" i="1"/>
  <c r="G213" i="1"/>
  <c r="E212" i="1"/>
  <c r="G212" i="1" s="1"/>
  <c r="E211" i="1"/>
  <c r="G211" i="1" s="1"/>
  <c r="G210" i="1"/>
  <c r="G209" i="1"/>
  <c r="G208" i="1"/>
  <c r="G206" i="1"/>
  <c r="G205" i="1"/>
  <c r="G204" i="1"/>
  <c r="G203" i="1"/>
  <c r="G202" i="1"/>
  <c r="G201" i="1"/>
  <c r="G200" i="1"/>
  <c r="G199" i="1"/>
  <c r="E198" i="1"/>
  <c r="G198" i="1" s="1"/>
  <c r="E197" i="1"/>
  <c r="G197" i="1" s="1"/>
  <c r="E196" i="1"/>
  <c r="G196" i="1" s="1"/>
  <c r="E195" i="1"/>
  <c r="G195" i="1" s="1"/>
  <c r="E194" i="1"/>
  <c r="G194" i="1" s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2" i="1"/>
  <c r="G71" i="1"/>
  <c r="G70" i="1"/>
  <c r="G69" i="1"/>
  <c r="G66" i="1"/>
  <c r="G65" i="1"/>
  <c r="G64" i="1"/>
  <c r="G63" i="1"/>
  <c r="G60" i="1"/>
  <c r="G59" i="1"/>
  <c r="G58" i="1"/>
  <c r="G57" i="1"/>
  <c r="G56" i="1"/>
  <c r="G55" i="1"/>
  <c r="G54" i="1"/>
  <c r="G53" i="1"/>
  <c r="G47" i="1"/>
  <c r="G46" i="1"/>
  <c r="G45" i="1"/>
  <c r="G42" i="1"/>
  <c r="G41" i="1"/>
  <c r="G40" i="1"/>
  <c r="G39" i="1"/>
  <c r="G38" i="1"/>
  <c r="G37" i="1"/>
  <c r="G36" i="1"/>
  <c r="G35" i="1"/>
  <c r="G34" i="1"/>
  <c r="G33" i="1"/>
  <c r="G32" i="1"/>
  <c r="G31" i="1"/>
  <c r="G27" i="1"/>
  <c r="G25" i="1"/>
  <c r="G22" i="1"/>
  <c r="G15" i="1"/>
  <c r="G14" i="1"/>
  <c r="E30" i="1" l="1"/>
  <c r="G30" i="1" s="1"/>
  <c r="G43" i="1" s="1"/>
  <c r="G364" i="1"/>
  <c r="G67" i="1"/>
  <c r="G16" i="1"/>
  <c r="G77" i="1"/>
  <c r="G333" i="1"/>
  <c r="G324" i="1"/>
  <c r="G166" i="1"/>
  <c r="G345" i="1"/>
  <c r="G215" i="1"/>
  <c r="G356" i="1"/>
  <c r="G61" i="1"/>
  <c r="G351" i="1"/>
  <c r="G109" i="1"/>
  <c r="E21" i="1"/>
  <c r="G21" i="1" s="1"/>
  <c r="G368" i="1" l="1"/>
  <c r="E20" i="1"/>
  <c r="G20" i="1" s="1"/>
  <c r="G23" i="1" s="1"/>
  <c r="G337" i="1" s="1"/>
  <c r="G370" i="1" l="1"/>
  <c r="G372" i="1" s="1"/>
  <c r="G374" i="1" s="1"/>
  <c r="G376" i="1" s="1"/>
  <c r="G380" i="1" l="1"/>
</calcChain>
</file>

<file path=xl/sharedStrings.xml><?xml version="1.0" encoding="utf-8"?>
<sst xmlns="http://schemas.openxmlformats.org/spreadsheetml/2006/main" count="1984" uniqueCount="785">
  <si>
    <t>Obra:</t>
  </si>
  <si>
    <t>REDISEÑO Y AMPLIACIÓN DEL CENTRO COMUNITARIO DE PARAJES DE SAN JOSÉ, EN CIUDAD JUÁREZ, CHIHUAHUA</t>
  </si>
  <si>
    <t>Ubicación:</t>
  </si>
  <si>
    <t xml:space="preserve"> Parajes de San José C.P.32575, en Ciudad Juárez, Chihuahua</t>
  </si>
  <si>
    <t>Periodo de Ejecución:</t>
  </si>
  <si>
    <t>PRESUPUESTO BASE</t>
  </si>
  <si>
    <t>CLAVE</t>
  </si>
  <si>
    <t>CONCEPTO</t>
  </si>
  <si>
    <t>UNIDAD</t>
  </si>
  <si>
    <t>CANTIDAD</t>
  </si>
  <si>
    <t>P.U.</t>
  </si>
  <si>
    <t>IMPORTE</t>
  </si>
  <si>
    <t>PRIMERA ETAPA</t>
  </si>
  <si>
    <t>Edificio</t>
  </si>
  <si>
    <t>Preliminares antes de la obra</t>
  </si>
  <si>
    <t xml:space="preserve"> </t>
  </si>
  <si>
    <t>010.91.79</t>
  </si>
  <si>
    <t>Demolición de construcción existente considerando cortes de instalaciones, retiros y desmantelamientos, demoliciones, extracciones de cimentaciones. Incluye: carga a camión materiales, mano de obra, herramienta, acarreos horizontales y/o verticales, limpieza del área de trabajo y todo lo necesario para su correcta ejecución. P.U.O.T.</t>
  </si>
  <si>
    <t>m2</t>
  </si>
  <si>
    <t>010.97.01</t>
  </si>
  <si>
    <t>Acarreo en camión de material producto de la excavación y/o demolición fuera de la obra a tiro libre autorizado por las autoridades, considerando el llenado del camión, con medios manuales. Incluye: materiales, mano de obra, herramienta, acarreos horizontales y/o verticales, limpieza del área de trabajo y todo lo necesario para su correcta ejecución. P.U.O.T.</t>
  </si>
  <si>
    <t>m3</t>
  </si>
  <si>
    <t>Total de Preliminares antes de la obra</t>
  </si>
  <si>
    <t>Preliminares de Obra Nueva</t>
  </si>
  <si>
    <t>010.90.01</t>
  </si>
  <si>
    <t>Trazo y nivelación con equipo topográfico, estableciendo ejes de referencia y bancos de nivel. Incluye: materiales, mano de obra, herramienta, acarreos horizontales y/o verticales, limpieza del área de trabajo y todo lo necesario para su correcta ejecución. P.U.O.T.</t>
  </si>
  <si>
    <t>EXCAVACIST</t>
  </si>
  <si>
    <t>Excavación  a cielo abierto en terreno tipo I, de hasta 2.50 m de profunidad, por medios manuales, considerando corte de piedras y perfilamiento de cajón.</t>
  </si>
  <si>
    <t>010.93.02</t>
  </si>
  <si>
    <t>Relleno con sano de la región para alcanzar niveles. Incluye: materiales, mano de obra, herramienta, acarreos horizontales y/o verticales, limpieza del área de trabajo y todo lo necesario para su correcta ejecución. P.U.O.T.</t>
  </si>
  <si>
    <t>CIM.PLAN</t>
  </si>
  <si>
    <t>Plantilla de concreto simple f'c= 100 kg/cm2 de 5 cm de espesor, incluye cimbra común en fronteras,  preparación de la superficie, nivelación, maestreado, colado, mano de obra, equipo y herramienta y todo lo necesario para su correcta ejecución. P.U.O.T.</t>
  </si>
  <si>
    <t>Total de Preliminares de Obra Nueva</t>
  </si>
  <si>
    <t>Cimentación</t>
  </si>
  <si>
    <t>ZAPATA Z-1D-1</t>
  </si>
  <si>
    <t>Zapata aislada de 2.00x2.00x0.30 m. de concreto premezclado f'c= 250 kg/cm2, T.M.A. 19 mm, armada en el lecho inferior con parrilla de varilla de No, 4 @ 18 cm, en ambos sentidos y parrilla superior con parrilla de varilla de No. 3 @ 20 en ambos sentidos, condieraando Dado D-1 de 0,60 x 0,40 m x 1,30 m, armado con 4 de No. 8, 2 de No. 6, con un desarrollo de hasta 2,60 m considerando dobleces para insercion en zapata, Estribos de No. 3 @ 20 cm y grapa de No. 3 @ 20 cm. incluye: suministro de materiales, acarreor, cortes, traslapes, desperdicios, habilitado, cimbrado, acabado comun, colado, vibrado, descimbrado, relleno, limpieza, mano de obra, equipo y herramienta y todo lo necesario para su correcta ejecución. P.U.O.T.</t>
  </si>
  <si>
    <t>PZA</t>
  </si>
  <si>
    <t>ZAPATA Z-1D-2</t>
  </si>
  <si>
    <t>Zapata aislada de 2.00x2.00x0.30 m. de concreto premezclado f'c= 250 kg/cm2, T.M.A. 19 mm, armada en el lecho inferior con parrilla de varilla de No, 4 @ 18 cm, en ambos sentidos y parrilla superior con parrilla de varilla de No. 3 @ 20 en ambos sentidos, condieraando Dado D-2 de 0,60 x 0,40 m x 1,30 m, armado con 8 de No. 8, con un desarrollo de hasta 2,60 m considerando dobleces para insercion en zapata, 2 Estribos de No. 3 @ 20 cm, de acuerdo a detalle en planos estructurales. incluye: suministro de materiales, acarreor, cortes, traslapes, desperdicios, habilitado, cimbrado, acabado comun, colado, vibrado, descimbrado, relleno, limpieza, mano de obra, equipo y herramienta y todo lo necesario para su correcta ejecución. P.U.O.T.</t>
  </si>
  <si>
    <t>ZAPATA Z-2D-1</t>
  </si>
  <si>
    <t>Zapata aislada de 1.60x1.60x0.30 m. de concreto premezclado f'c= 250 kg/cm2, T.M.A. 19 mm, armada en el lecho inferior con parrilla de varilla  de #4 @ 0.18 m en ambos sentidos, en el lecho superior con parrilla de varilla de  #3 @ 0.20 m ambos sentidos; y dado D-1 de 0.40x0.60x1.00 m de altura armada con  4 de No. 8 y 2 de No. 6, con un desarrollo de hasta 2,60 m, considerando dobleces, Estribos de No. 3 @ 20cm y grapa de No. 3 @ 20 cm. incluye: suministro de materiales, acarreor, cortes, traslapes, desperdicios, habilitado, cimbrado, acabado comun, colado, vibrado, descimbrado, relleno, limpieza, mano de obra, equipo y herramienta.</t>
  </si>
  <si>
    <t>ZAPATA Z-2D-2</t>
  </si>
  <si>
    <t>Zapata aislada de 1.60x1.60x0.30 m. de concreto premezclado f'c= 250 kg/cm2, T.M.A. 19 mm, armada en el lecho inferior con parrilla de varilla  de #4 @ 0.18 m en ambos sentidos, en el lecho superior con parrilla de varilla de  #3 @ 0.20 m ambos sentidos; y dado D-2 de 0.40x0.60x1.00 m de altura armada con  6 de No. 8, con un desarrollo de hasta 2,60 m, considerando dobleces, 2 Estribos de No. 3 @ 20cm. incluye: suministro de materiales, acarreor, cortes, traslapes, desperdicios, habilitado, cimbrado, acabado comun, colado, vibrado, descimbrado, relleno, limpieza, mano de obra, equipo y herramienta.</t>
  </si>
  <si>
    <t>ZAPATA Z-3D-2</t>
  </si>
  <si>
    <t>Zapata aislada de 250x2,50x0.30 m. de concreto premezclado f'c= 250 kg/cm2, T.M.A. 19 mm, armada en el lecho inferior con parrilla de varilla  de #5 @ 0.20 m en ambos sentidos, en el lecho superior con parrilla de varilla de  #4 @ 0.20 m ambos sentidos; y dado D-2 de 0.40x0.60x1.00 m de altura armada con  6 de No. 8, con un desarrollo de hasta 2,60 m, considerando dobleces, 2 Estribos de No. 3 @ 20cm. incluye: suministro de materiales, acarreor, cortes, traslapes, desperdicios, habilitado, cimbrado, acabado comun, colado, vibrado, descimbrado, relleno, limpieza, mano de obra, equipo y herramienta.</t>
  </si>
  <si>
    <t>ZAPATA ZC-1ZC-2</t>
  </si>
  <si>
    <t>Zapata corrida de 1.00x0.25 m. de concreto premezclado f'c= 250kg/cm2, T.M.A. 19 mm,  armado con 4 varillas del #3 @ 0.20 m. en lecho inferior y superior, varillas del #3 transversal inferior y superior @ 0.20m. Con contratrabe DM-1 de 0.30 x0.60 m, armado con 4 varillas del #4, estribos #3 @ 0.20m, muro de 0.15m de block novaceramic y 0.30m de altura, con dala de cerramiento a base de armex 12-20-4 Incluye: habilitado, cimbra comun, colado de manera integral de zapata y contratrabe, curado,vibrado, amarres, ganchos, traslapes, cortes, desperdicios, materiales, mano de obra, equipo, herramiente y todo lo necesario para su correcta ejecucion P.U.O.T.</t>
  </si>
  <si>
    <t>M</t>
  </si>
  <si>
    <t>CT-A  55X30</t>
  </si>
  <si>
    <t>Contratrabe en eje A de 0.55X0.30 m x 11,06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4,20 m de largo considerando dobleces  y 1 pza de Var de No. 4 de 1,60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</si>
  <si>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CT-B 55X30</t>
  </si>
  <si>
    <t>Contratrabe en eje B de 0.55X0.30 m x 12,86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6,20 m de largo considerando dobleces  y 1 pza de Var de No. 4 de 3,20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</si>
  <si>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CTBC- 85X30</t>
  </si>
  <si>
    <t>Contratrabe en eje C de 0.55X0.30 m x 12,64 m. de concreto premezclado F'c=250 kg/cm2, T.M.A. 19 mm, armado con 6 varillas # 4, 2 varillas adicionales # 3 , Refuerzos por temerpatura de 1 var de No. 4 de 1,60 considerado dobleces, 1 pieza de 1 var de No. 4  de  2,65 m de largo, 1 pza de No. 4 de 2,60 m de largo y 1 de 1 var de No. 4 de 6,20 m de largo considerando dobleces  y 1 pza de Var de No. 4 de 3,20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</si>
  <si>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CT- 2130x30</t>
  </si>
  <si>
    <t>Contratrabe  CT-2, de 1,30X0.30 m x 12,30 m de largo. de concreto hpremezclado F'c=250 kg/cm2, T.M.A. 19 mm, armado con 6 varillas # 4, 2 varillas adicionales de No. 3; 40 estribos de  # @ 10 cm y resto de la trabe de No. 3 @ 20 cm, revisar separación en planos estructurales, Incluye: suministro de materiales, acarreos , cortes, traslapes, desperdicios, habilitado, cimbrado acabado común, descimbrado , limpieza, mano de obra, equipo y herramienta.</t>
  </si>
  <si>
    <t>CT-3 85X55</t>
  </si>
  <si>
    <t>Contratrabe Eje 3 de 0.85X0.55 m x 12,30 m. de concreto premezclado F'c=250 kg/cm2, T.M.A. 19 mm, armado con 6 varillas # 4, 2 varillas # 3 , 1 refuerzo de 1 var de No. 4 de  3.10 m considerando dobleces, 1 refuerzo de 6,10 m de desarrollo de var de No. 4, considerando dobleces , 2 refuerzos de Var de No 4 de 2,60 m de largo y 1 refuerzo de No. 4 de 1.60 m, considerando dobleces, 40 Estribos de  # 3 @ 10 cm y resto de la pieza con estribos de No. 3 @ 20 cm,  revisar separación en planos estructurales, Incluye: suministro de materiales, acarreos , cortes, traslapes, desperdicios, habilitado, cimbrado acabado común, descimbrado , limpieza, mano de obra, equipo y herramienta.</t>
  </si>
  <si>
    <t>CT-2 55X43</t>
  </si>
  <si>
    <t>Contratrabe Eje 2 de 0.55X0.43 m x 9,88m. de concreto premezclado F'c=250 kg/cm2, T.M.A. 19 mm, armado con 6 varillas # 4, 2 varillas # 3, con refuerzos por temperarura, a base de varilla de No. 4 de 1,25 m considerando dobleces, 1 de No 4, de 2,15 m y 1 de No. 4 de 2,60 y 1 de No. 4 de 1,70, considerando dobleces,  con 40 estribos de No. 3 @ 10 cm y resto de la trabe con estribos de No. 3 @ 20 cm,  revisar separación en planos estructurales, Incluye: suministro de materiales, acarreos , cortes, traslapes, desperdicios, habilitado, cimbrado acabado común, descimbrado , limpieza, mano de obra, equipo y herramienta.</t>
  </si>
  <si>
    <t>CT-2 55X43.1</t>
  </si>
  <si>
    <t>Contratrabe Eje 2 de 0.55X0.43 m x 1,50m. de concreto premezclado F'c=250 kg/cm2, T.M.A. 19 mm, armado con 6 varillas # 4, 2 varillas # 3, con estribos de No. 3 @ 10 cm,  revisar separación en planos estructurales, Incluye: suministro de materiales, acarreos , cortes, traslapes, desperdicios, habilitado, cimbrado acabado común, descimbrado , limpieza, mano de obra, equipo y herramienta.</t>
  </si>
  <si>
    <t>CT-1  85X30</t>
  </si>
  <si>
    <t>Contratrabe CT-1 de 0.85X0.30 m x 11,26 m. de concreto premezclado F'c=250 kg/cm2, T.M.A. 19 mm, armado con 6 varillas # 4, 2 varillas adicionales # 3 , 1 Refuerzo de No. 4 de 1,70 m considerando dobleces, 3 Refuerzos por temerpatura de 1 var de No. 4 de 2,60 y 1 Refuerzo de No. 4 de 1,70 m de desarrollo considerando dobleces, 40 estribos de # 3  y Estribos de No. 3  @ 20 cm en resto de la  pieza, revisar separación en planos estructurales, Incluye: suministro de materiales, acarreos , cortes, traslapes, desperdicios, habilitado, cimbrado acabado común, descimbrado , limpieza, mano de obra, equipo y herramienta.</t>
  </si>
  <si>
    <t>DD-1 15X20</t>
  </si>
  <si>
    <t>Dala de desplante de 0.15x0.20m de concreto hecho en obra F'c=200 kg/cm2, T.M.A. 19 mm, armado con 4 varillas # 3, estribos #2 @ 0.20m. Incluye: suministro de materiales, acarreos , cortes, traslapes, desperdicios, habilitado, cimbrado acabado común, descimbrado , limpieza, mano de obra, equipo y herramienta.</t>
  </si>
  <si>
    <t>DD-2 30X45</t>
  </si>
  <si>
    <t>Dala de desplante de 0.30x0.45m de concreto hecho en obra F'c=200 kg/cm2, T.M.A. 19 mm, armado con 4 varillas # 4 y 2 var de No, 3, estribos #3 @ 0.20m. Incluye: suministro de materiales, acarreos , cortes, traslapes, desperdicios, habilitado, cimbrado acabado común, descimbrado , limpieza, mano de obra, equipo y herramienta.</t>
  </si>
  <si>
    <t>CISTERNA</t>
  </si>
  <si>
    <t>Cisterna de 5,67 m x 1,60 m x 2,00 m, con zapata ZMC-01, de concreto hecho en obra F'c=200 kg/cm2, T.M.A. 19 mm, a base de muros de concreto de 20 cm de espesor, armados con doble parrilla de varilla de No. 4 en sentido vertical a cada 20 cm y del No. 3 @ 20 cm en sentido horizontal, Losa fondo, con doble parrilla de varilla de No. 4 @ 20 cm en ambos sentidos y ambos lechos y losa tapa de 15 cm de espesor, con doble parrilla de No. 3 @ 20 cm en ambos sentidos y ambos lechos.</t>
  </si>
  <si>
    <t>pza</t>
  </si>
  <si>
    <t>FIRME-10CM</t>
  </si>
  <si>
    <t xml:space="preserve">Firme de 10 cm. de espesor de concreto hecho en obra de F'c= 200 kg/cm2, con refuerzo armado simple con varilla del #3 @ 0.30 m en ambos sentidos,  incluye: preparación de la superficie, nivelación, maestreado y colado. Incluye: materiales, mano de obra, herramienta, acarreos horizontales y/o verticales, limpieza del área de trabajo y todo lo necesario para su correcta ejecución. P.U.O.T. </t>
  </si>
  <si>
    <t>M2</t>
  </si>
  <si>
    <t>Total de Cimentación</t>
  </si>
  <si>
    <t xml:space="preserve">Estructura </t>
  </si>
  <si>
    <t>COLUMNA C-1</t>
  </si>
  <si>
    <t>Columna de 0.30 x 0.50 m. de concreto premezclado F'c=250 kg/cm2, armado con 4 varillas # 8, 2  de No 6 ,  1 estribo de  # 3 a cada 20 cm y 1 grapa de No. 3 @ 20 cm. Incluye: materiales, acarreos, elevaciones , cortes, traslapes, desperdicios, habilitado, cimbrado, acabado aparente, descimbrado , limpieza, mano de obra, equipo y herramienta. P.U.O.T.</t>
  </si>
  <si>
    <t>m</t>
  </si>
  <si>
    <t>TRA1 30X50</t>
  </si>
  <si>
    <t>Trabe eje 1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</si>
  <si>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TRA2 30X50</t>
  </si>
  <si>
    <t>Trabe eje 2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</si>
  <si>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TRA2b 30X50</t>
  </si>
  <si>
    <t>TRA3 30X50</t>
  </si>
  <si>
    <t>Trabe eje 3 de 0.30x0.50 m x 10,80 de concreto premezclado F'c=250 kg/cm2, T.M.A. 19 mm, armado con 4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</si>
  <si>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TRAA 30X50</t>
  </si>
  <si>
    <t>Trabe, eje A de 0.30x0.50 m x 12,61 m.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</si>
  <si>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TRAB 30X50</t>
  </si>
  <si>
    <t>Trabe, eje B de 0.30x0.50 m x 10,80.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</si>
  <si>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>TRAC 30X50</t>
  </si>
  <si>
    <t>Trabe, eje C de 0.30x0.50 m x 12,61 m. de concreto premezclado F'c=250 kg/cm2, T.M.A. 19 mm, armado con 7 varillas # 6, 2 varillas adicionales # 3 , bastones #6 y estribos # 3 revisar separación en planos estructurales, Incluye: suministro de materiales, acarreos , cortes, traslapes, desperdicios, habilitado, cimbrado acabado común, descimbrado , limpieza, mano de obra, equipo y herramienta. P.U.O.T.</t>
  </si>
  <si>
    <t xml:space="preserve">LOSA </t>
  </si>
  <si>
    <t>Losa de 15 cm. de espesor de concreto premezclado F'c=250 kg/cm2, armado en lecho inferior con varillas # 3@15 cm. en ambos sentidos y  bastones # 3@20 cm. en ambos sentidos,  Incluye: suministro de materiales, acarreos, elevaciones , cortes, traslapes, desperdicios, habilitado, cimbrado acabado común, colado, vibrado, descimbrado , limpieza, mano de obra, equipo y herramienta. P.U.O.T.</t>
  </si>
  <si>
    <t>Ancl-20x20</t>
  </si>
  <si>
    <t>Placa de anclaje de acero A-36 de 0.2 x 0.2 m. de 1/2" (12.7 mm) de espesor, con 4 varillas soldadas del No. 4 y 0.40 m. de desarrollo cada una, acabado con pintura anticorrosiva, incluye: suministro de materiales, acarreos, corte , soldadura, limpieza, mano de obra, equipo y herramienta. P.U.O.T.</t>
  </si>
  <si>
    <t>estrut OR</t>
  </si>
  <si>
    <t>Estructura metálica perfilés OR, columnas y armaduras, incluye: suministro de materiales, acarreos, cortes, trazo, habilitado, soldadura, anclajes en elementos de concreto como trabes, losas, y columnas, aplicación de primer anticorrosivo M-10 de Comex o similar y con recubrimiento de pintura electrostática color negro mate , montaje, mano de obra, maquinaria, equipo, herramienta y todo lo necesario para su correcta ejecución. P.U.O.T.</t>
  </si>
  <si>
    <t>kg</t>
  </si>
  <si>
    <t>CUBIERTA</t>
  </si>
  <si>
    <t>Cubierta a base de Lámina Multypanel de 4"x4", en cubiertas, incluye: suministro, acarreos, cortes, desperdicios, elevaciones, fijación, mano de obra, equipo y herramienta. P.U.O.T.</t>
  </si>
  <si>
    <t>BASE-TINC</t>
  </si>
  <si>
    <t>Base para tinaco de 1.1x1.1 y 10 cm. de espesor, de concreto aparente de F'c=150 kg/cm2, sobre muros de block de concreto aparente de 12 cm, asentado con mezcla cemento arena en proporción de 1:5, con 4 castillos ahogados en las esquinas, Incluye: suministro de materiales, acarreos, elevaciones, desperdicios, habilitado, cimbrado, descimbrado, limpieza, mano de obra, equipo y herramienta. P.U.O.T.</t>
  </si>
  <si>
    <t>escal 1</t>
  </si>
  <si>
    <t>Escalera de 15 cm. de espesor, revisar ancho en planos estructurales, de concreto hecho en obra F'c=250 kg/cm2, armado con doble parrilla de varillas del No. 3@20 cm. en ambos sentidos, con  escalones armados de 30 cm. de huella y 18 cm. de peralte, Incluye: suministro de materiales, acarreos, elevaciones, cortes, traslapes, desperdicios, habilitado, cimbrado acabado común, colado, vibrado, descimbrado, limpieza, mano de obra, equipo y herramienta. P.U.O.T.</t>
  </si>
  <si>
    <t>CISTERNA12.55</t>
  </si>
  <si>
    <t>Cisterna de concreto premezclado f'c=250kg/cm2,  de 5.67 x 1.60 x 2.00 m de altura,  considerando Zapata ZCM-0, (la parte fuera de la cisterna y losa de cisterna) muros de parrilla de varilla de No 4 @ 20 en sentido vertical y de No. 3 en sentido horizontal ene ambas parrillas,losa tapa de No,. 3 @15 cm en ambos sentidos y ambos lechos  Incluye: suministro de materiales, plantilla de concreto f'c 100kg/cm2, carcamo de bombeo, escalera marina,ventilas, tapa para cisterna antiderrapante de 0.80m x 0.80m, conexiones, trazo, excavacion, acarreos, elevaciones, cortes, traslapes, desperdicios, habilitado, colado, vibrado, descimbrado, limpieza, mano de obra, equipo y herramienta. P.U.O.T.</t>
  </si>
  <si>
    <t>TRAB-AHOG</t>
  </si>
  <si>
    <t>Trabe secundaria de 0.40x0.15m armado con 7 varillas #3/8" (9.5mm), y estribos #2.5mm @ 25 cm; ahogado en el concreto, Incluye: suministro de materiales, acarreos, elevaciones , cortes, traslapes, desperdicios, habilitado de acero, cimbrado acabado aparente, descimbrado , limpieza, mano de obra, equipo y herramienta. P.U.O.T.</t>
  </si>
  <si>
    <t>Total de estructura:</t>
  </si>
  <si>
    <t>Muros y Recubrimientos</t>
  </si>
  <si>
    <t>Muro de 12 cm. de espesor de tabique de ceramica multiperforado para muro marca Novaceramic VINTEX-MULTEX de 6x12x24 cm arena 6/12. asentado con mezcla de Junta a base de adhesivo cerámico en polvo Novaceramic Mezcla Brava., a plomo e hilo, con castillos ahogados de concreto hecho en obra de 150 kg/cm2 y refuerzo de varilla del No. 3, de acuerdo a proyecto, refuerzo horizontal a cada 3 hiladas, de varilla del No. 3, Incluye: trazo, suministro de materiales, acarreos, desperdicios, habilitado, armado, colado, limpieza, mano de obra, equipo y herramienta.</t>
  </si>
  <si>
    <t>vintex-arena</t>
  </si>
  <si>
    <t>Muro de 12 cm de espesor de tabique industrializado de alta resistencia, para muro Marca Novaceramic VINTEX-ARENA de 6x12x24 6/12, acabado rustico, asentado con mezcla de Junta a base de adhesivo cerámico en polvo Novaceramic Mezcla Brava., a plomo e hilo, con castillos ahogados de concreto hecho en obra de 150 kg/cm2 y refuerzo de varilla del No. 3, de acuerdo a proyecto, refuerzo horizontal a cada 3 hiladas, de varilla del No. 3, Incluye: trazo, suministro de materiales, acarreos, desperdicios, habilitado, armado, colado, limpieza, mano de obra, equipo y herramienta.</t>
  </si>
  <si>
    <t>MU-12X20X40</t>
  </si>
  <si>
    <t>Muro de 12 cm. de block de concreto de 12x20x40 cm. asentado con mezcla cemento arena 1:4, acabado común, incluye: materiales, acarreos, mano de obra, equipo y herramienta.</t>
  </si>
  <si>
    <t>APLA02</t>
  </si>
  <si>
    <t>Aplanado acabado con mortero cemento/arena prop. 1:4 de 1.5 cm de espesor terminado bruñido según muestra aprobada., a plomo y regla Incluye materiales, mano de obra, equipo, herramienta, acarreos horizontales y/o verticales  al sitio de los trabajos, limpieza durante y al termino del concepto.</t>
  </si>
  <si>
    <t>Total de muros y recubrimientos</t>
  </si>
  <si>
    <t>Pisos, plafones y azoteas</t>
  </si>
  <si>
    <t>pso.pul002</t>
  </si>
  <si>
    <t>Acabado pulido, sobre losas de concreto y firmes, incluye: suministro de materiales, acarreos, nivelación, cimbrado de fronteras, mano de obra, equipo y herramienta.</t>
  </si>
  <si>
    <t>pis.crote</t>
  </si>
  <si>
    <t>Corte con disco sobre firme o losa de concreto armado con disco diamente de hasta 1/2" de espesor, incluye: suministro de materiales, acarreos, nivelación, cimbrado de fronteras, mano de obra, equipo y herramienta.</t>
  </si>
  <si>
    <t>080.01.01</t>
  </si>
  <si>
    <t>Relleno de tezontle en azotea, granulometría de 0.5 - 0.7 cm, para dar pendiente minima de 2%. Incluye: materiales, mano de obra, equipo y herramienta, acarreos horizontales y/o verticales al sitio de trabajo, limpieza del área de trabajo. P.U.O.T.</t>
  </si>
  <si>
    <t>060.22.08</t>
  </si>
  <si>
    <t>Entortado de 5 cm de espesor, a base de mortero cemento arena, en proporción 1:5, acabado aparente, pulido a maquina. Incluye: materiales, mano de obra, equipo y herramienta, desperdicios, acarreos horizontales y/o verticales al sitio de trabajo, limpieza del área de trabajo. P.U.O.T.</t>
  </si>
  <si>
    <t>80.10.03</t>
  </si>
  <si>
    <t>Chaflan perimetral de 10 x 10 cms a 45ª entre muro o pretil y firme  a base de mezcla cemento-arena en proprocion 1:4 Incluye: materiales, mano de obra, equipo y herramienta, acarreos horizontales y/o verticales al sitio de trabajo, limpieza del área de trabajo.Según las especificaciones generales de construcción de la secretaria de salud en su versión del 2005 ,Tercera parte Capitulo XIII Azoteas</t>
  </si>
  <si>
    <t>P7</t>
  </si>
  <si>
    <t>Acabado para azotea con loseta de barro industrializado en formato 30 x 30 x 2 cm, color natural, asentado con mortero-arena prop. 1:4, de hasta 1.5 cm de espesor, con junta a hueso.</t>
  </si>
  <si>
    <t>junt-flex</t>
  </si>
  <si>
    <t>Sistema de calafateo de juntas de 5mm de ancho y 8 mm de profundidad a base de sellador de poliuretano de la línea SIKA "SIKAFLEX AT"en color gris, incluye: preparación y limpieza de la superficie. Marcas especificadas 'o similar en calidad, costo y garantía'</t>
  </si>
  <si>
    <t>imper-grav-g</t>
  </si>
  <si>
    <t>Impermeabilización con manto prefabricado de 4.5 mm de espesor SBS, acabado con gravilla color gris, y refuerzo de poliester de 180 grs, modificado con sbs, marca koat o similar, incluye limpieza de la superficie y adherencia a la superficie a base de fusion por medio de soplete de gas butano.  incluye, materiales, mano de obra, equipo y herramienta.</t>
  </si>
  <si>
    <t>Total de pisos:</t>
  </si>
  <si>
    <t>Herrería, cancelerías  y Carpinterías</t>
  </si>
  <si>
    <t>ven.1</t>
  </si>
  <si>
    <t>Ventana uno. Fijo de 1.20 x 1.90 m. de altura  armado con Marco perimetral de perfil tubular de 3/4" x 2 1/4" cal. 20, Marco abatible de perfil tubular de 3/4" x 2 1/4", Cristal claro de 6mm de espesor fijo a marco metálico con cinta norton y posteriormente silicón transparente, Bisagras metálicas marca Truper BSO-1 44639 , con recubrimiento de pintura electrostática color negro mate, con recubrimiento de pintura electrostática color negro mate. Con perfies de madera de pino estufada de primera de 4.5 x 2.8  cm, acabado natural con recubrimiento de aceite rubio monocoat a dos manos, fijo a marco metálico.  Incluye: materiales, acarreos, cortes, desperdicios, aplicación de soldadura,  esmerilado, tornillos, fijación,  mano de obra, equipo y herramienta.</t>
  </si>
  <si>
    <t>puert 1 acceso</t>
  </si>
  <si>
    <t>Puerta de 1.00x2.50 m. fabricado a base de Marco  de Perfil tubular de 3/4" x 2 1/4" cal. 20, cubierta de puerta a base de tablón de pino estufada de primera de 244 x 18 x 2.5  cm, machimbrado, acabado natural con recubrimiento de aceite rubio monocoat a dos manos.  Bisagras metálicas marca Truper BSO-1 44639, cerradura s.m.a. sobre  placa metálica de 1/8" con recubrimiento de pintura electrostática color negro mate. Incluye:  bisagras latonadas, acabado barniz natural, materiales, acarreos, cortes, desperdicios, habilitado, fijación, mano de obra, equipo y herramienta.</t>
  </si>
  <si>
    <t>puert 2</t>
  </si>
  <si>
    <t>Puerta de 1.20x2.50 m. fabricado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Incluye:  bisagras latonadas, acabado barniz natural, materiales, acarreos, cortes, desperdicios, habilitado, fijación, mano de obra, equipo y herramienta.</t>
  </si>
  <si>
    <t>puert 3</t>
  </si>
  <si>
    <t>Puerta de 1.20x2.85 m. fabricado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Fijo a base de MDF de 9mm, acabado natural con recubrimiento de esmalte tipo laca transparente a dos manos. Incluye:  bisagras latonadas, acabado barniz natural, materiales, acarreos, cortes, desperdicios, habilitado, fijación, mano de obra, equipo y herramienta.</t>
  </si>
  <si>
    <t>puert 4</t>
  </si>
  <si>
    <t>Puertas de 1.32x2.85 m. con fijo intermedio de 2.50x0.30 m. fabricadas a base de Marco de Perfil tubular de 3/4" x 2 1/4" cal. 20, Cristal claro de 6mm de espesor fijo a marco metálico con cinta norton y posteriormente silicón transparente, Cerradura de aluminio sevilla color negro marca Jako mod. 9805 sobre placa metálica de 1/8" con recubrimiento de pintura electrostática color negro mate.  Bisagras metálicas marca Truper BSO-1 44639, Fijo a base de MDF de 9mm, acabado natural con recubrimiento de esmalte tipo laca transparente a dos manos. Incluye:  bisagras latonadas, acabado barniz natural, materiales, acarreos, cortes, desperdicios, habilitado, fijación, mano de obra, equipo y herramienta.</t>
  </si>
  <si>
    <t>puert 5</t>
  </si>
  <si>
    <t>Puerta de 0.70x2.85 m. fabricada a base de Marco, a base de madera de pino de primera de 7.5 x 1.25 cm (incluye tope) con recubrimiento de esmalte tipo laca transparente a dos manos, caras a base de MDF de 9mm, acabado natural con recubrimiento de esmalte tipo laca transparente a dos manos. Con cerradura de aluminio sevilla color negro marca Jako mod. 9805 y fijo en parte superior de MDF de 9mm. incluye: marco sencillo de madera de pino con chambranas, bisagras latonadas, acabado barniz natural, materiales, acarreos, cortes, desperdicios, habilitado, fijación, mano de obra, equipo y herramienta.</t>
  </si>
  <si>
    <t>puert 6</t>
  </si>
  <si>
    <t>Puerta de 1.00x2.85 m. fabricada a base de Marco, a base de madera de pino de primera de 7.5 x 1.25 cm (incluye tope) con recubrimiento de esmalte tipo laca transparente a dos manos, caras a base de MDF de 9mm, acabado natural con recubrimiento de esmalte tipo laca transparente a dos manos. Con cerradura de aluminio sevilla color negro marca Jako mod. 9805 y fijo en parte superior de MDF de 9mm. incluye: marco sencillo de madera de pino con chambranas, bisagras latonadas, acabado barniz natural, materiales, acarreos, cortes, desperdicios, habilitado, fijación, mano de obra, equipo y herramienta.</t>
  </si>
  <si>
    <t>CAN-6HOJAS1</t>
  </si>
  <si>
    <t>Cancel 6 Hojas corredizo de 4.95 m. de ancho por 2.5 m. de altura, de perfiles de Marco de perfil tubular de 3/4" x 2 1/4" cal. 20 con recubrimiento de pintura electrostática color negro mate con sistema corredizo colgante a base de sistema de carros marca Ducasse mod. D300. y de riel marca Ducasse mod. U-30 de acero y caras de puertas a base de MDF de 9mm, acabado natural con recubrimiento de esmalte tipo laca transparente a dos manos, con pasador de sobreponer cuadrado de acero inoxidable marca Jako mod. 100. Incluye: suministro de materiales, cortes, desperdicios, fijación, sellado, limpieza, mano de obra, equipo y herramienta.</t>
  </si>
  <si>
    <t>CAN-6HOJAS2</t>
  </si>
  <si>
    <t>Cancel 6 Hojas corredizo de 4.33 m. de ancho por 2.5 m. de altura, de perfiles de Marco de perfil tubular de 3/4" x 2 1/4" cal. 20 con recubrimiento de pintura electrostática color negro mate con sistema corredizo colgante a base de sistema de carros marca Ducasse mod. D300. y de riel marca Ducasse mod. U-30 de acero y caras de puertas a base de MDF de 9mm, acabado natural con recubrimiento de esmalte tipo laca transparente a dos manos, con pasador de sobreponer cuadrado de acero inoxidable marca Jako mod. 100. Incluye: suministro de materiales, cortes, desperdicios, fijación, sellado, limpieza, mano de obra, equipo y herramienta.</t>
  </si>
  <si>
    <t>VEN-CORR3</t>
  </si>
  <si>
    <t>Ventana 6 corredizo de 4.94 m. de ancho por 1.9 m. de altura, Marco perimetral de perfil tubular de 3/4" x 2 1/4" cal. 20 con recubrimiento de pintura electrostática color negro mate y Cristal claro de 6mm de espesor fijo a marco metálico con cinta norton y posteriormente silicón transparente, con sistema d riel superior marca Ducasse mod. U-30, Incluye: suministro de materiales, cortes, desperdicios, fijación, sellado, limpieza, mano de obra, equipo y herramienta.</t>
  </si>
  <si>
    <t>louver rejijla 1</t>
  </si>
  <si>
    <t>suministro e instalacion de relijja de lamina tipo louver de 2.95 x 0.3 m, refuerzo de perfil tubular de 3/4 x 2 1/4 cal. 20 cm.Incluye: suministro de materiales, trazo y anclaje, habilitado, corte, soldadura, aplicación de pintura de esmalte limpieza, mano de obra, equipo y herramienta.</t>
  </si>
  <si>
    <t>louver rejijla 2</t>
  </si>
  <si>
    <t>suministro e instalacion de relijja de lamina tipo louver de 1.20 x 0.2 m, refuerzo de perfil tubular de 3/4 x 2 1/4 cal. 20 cm.Incluye: suministro de materiales, trazo y anclaje, habilitado, corte, soldadura, aplicación de pintura de esmalte limpieza, mano de obra, equipo y herramienta.</t>
  </si>
  <si>
    <t>CAN-6hojas crrd</t>
  </si>
  <si>
    <t>suministro e instalacion de Cancel corredizo de 4.94 m. de ancho por 2.5 m. de altura, de 6 hojas de 0.82 x 2.5m, elaborado con Perfil tubular de 3/4" x 2 1/4" cal. 20 con recubrimiento de pintura electrostática, Riel superior marca Ducasse mod. U-30, Marco perimetral de perfil tubular de 3/4" x 2 1/4" cal 20, Cristal claro de 6mm de espesor fijo a marco metálico con cinta norton y posteriormente silicón transparente.  Incluye: suministro de materiales, cortes, desperdicios, fijación, sellado, limpieza, mano de obra, equipo y herramienta.</t>
  </si>
  <si>
    <t>PORTON 001</t>
  </si>
  <si>
    <t>Portón de 2.02 m. de ancho por 2.5 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</si>
  <si>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PORTON 002</t>
  </si>
  <si>
    <t>Portón acceso de 1.36 m. de ancho por  2.5m.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</si>
  <si>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SILLA</t>
  </si>
  <si>
    <t>Silla plegable económica, color canela, marca U-line o similar.</t>
  </si>
  <si>
    <t>MESA-LIFETME</t>
  </si>
  <si>
    <t>Mesa plegable tipo lifetime o similar de 182 x 76 x 73 cm. con  Cubierta de 1.86 x 0.79 m base de mdf de 15 mm de espesor con chapa de encino, cantos de 15 mm de espesor , acabado natural con recubrimiento de esmalte tipo laca transparente a dos manos, fijacion de cubierta a mesa plegable.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</si>
  <si>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MU-AULA3Y4</t>
  </si>
  <si>
    <t>Suministro y colocación de Mueble para aula 3 y4  constituido por: mueble de 2.84 x 0.50 x 2.40 m de altura, Laterales a base de MDF de 18mm, acabado natural con recubrimiento de esmalte tipo laca transparente a dos manos. 2 puertas a base de MDF de 18mm de 067 x 1.16m, 16 repisas de 0.67m x 0.29 m y 8 Cajones a base de MDF de 18mm de , acabado natural con recubrimiento de esmalte tipo laca transparente a dos manos, con uñero en parte superior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</si>
  <si>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MU-CCESO</t>
  </si>
  <si>
    <t>Suministro y colocación de Mueble control de acceso constituido por: mueble de 1.05 x 0.30 x 2.40 m de altura, Laterales a base de MDF de 18mm, acabado natural con recubrimiento de esmalte tipo laca transparente a dos manos. constituido por 5 repisas distribuidad uniformemente y 2 Puertas a base de MDF de 18mm, acabado natural con recubrimiento de esmalte de 0.50m x 0.8 m de altura, de.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</si>
  <si>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MU-AULA1Y2</t>
  </si>
  <si>
    <t>Suministro y colocación de Mueble para aula 1 y2  constituido por: mueble de 2.22 x 0.50 x 2.40 m de altura, Laterales a base de MDF de 18mm, acabado natural con recubrimiento de esmalte tipo laca transparente a dos manos. 2 puertas a base de MDF de 18mm de 0.7 x 1.16m, 10 repisas de 0.70m x 0.27 m y 6 Cajes a base de MDF de 18mm de , acabado natural con recubrimiento de esmalte tipo laca transparente a dos manos, con uñero en parte superior de 0.70 x 0.25 de alto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</si>
  <si>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CCPSJ-CAR3</t>
  </si>
  <si>
    <t>Elaboracion de juego de 7 Repisas a base de MDF de 18mm de 0.30 x 0.45 cm anclado sobre muro, acabado natural con recubrimiento de esmalte tipo laca transparente a dos manos.con Refuerzo a base de largos de madera natural de pino de 1", acabado natural con recubrimiento de esmalte tipo laca transparente a dos manos.</t>
  </si>
  <si>
    <t>JGO</t>
  </si>
  <si>
    <t>PSMANO-ESC</t>
  </si>
  <si>
    <t>Pasamanos metálico formado por perfil redondo para soporte metalico de 3/8" rolado de 90 cm de alto, ancla de solera de 1" x  3/8", fijado con tornillos;  pasamanos a base de solera metalica de 2"x3/8" acabado con recubrimiento de pintura incluye:  incluye: materiales, acarreos, cortes, desperdicios, instalación, mano de obra, equipo y herramienta.</t>
  </si>
  <si>
    <t>TABURETE</t>
  </si>
  <si>
    <t>Taburete de plástico apilable, marca Roomnhome o similar, color rosa.</t>
  </si>
  <si>
    <t>PIZARRON</t>
  </si>
  <si>
    <t>Pizarrón en salones, de 1.80x0.90 mt, a base de ángulo de acero, aplanado en yeso, con pintura para pizarrón, de acuerdo a planos.</t>
  </si>
  <si>
    <t>SIILA-VIG</t>
  </si>
  <si>
    <t>Silla alta para vigilante, según ficha técnica.</t>
  </si>
  <si>
    <t>ESCR-L</t>
  </si>
  <si>
    <t>Escritorio en forma de L para zona de oficina, a base de herrería y tablones de pino, acabado con aceite rubio monocoat.</t>
  </si>
  <si>
    <t>BARRA 1 AULA</t>
  </si>
  <si>
    <t>Barras en salones de 2.80x0.90x0.50 a base de perfil tubular de 3/4" x 2 1/4" cal. 20  y tablones de pino, acabado con aceite rubio monocoat, incluye: materiales, acarreos, cortes, desperdicios, instalación, mano de obra, equipo y herramienta.</t>
  </si>
  <si>
    <t>BARRA 2 AULA</t>
  </si>
  <si>
    <t>Barras en salones de 1.90x0.90x0.50 a base de perfil tubular de 3/4" x 2 1/4" cal. 20  y tablones de pino, acabado con aceite rubio monocoat, incluye: materiales, acarreos, cortes, desperdicios, instalación, mano de obra, equipo y herramienta.</t>
  </si>
  <si>
    <t>MESA-TERRAZA</t>
  </si>
  <si>
    <t>Mesas plegables marca life time o similar, de 1.82x0.76 mt, para azotea.</t>
  </si>
  <si>
    <t>MESA-VIG</t>
  </si>
  <si>
    <t>Mesa alta para vigilante a base de herrería y tablones de pino, acabado con aceite rubio monocoat.</t>
  </si>
  <si>
    <t>Total de Cancelería y Herrería</t>
  </si>
  <si>
    <t>Instalación Eléctrica</t>
  </si>
  <si>
    <t>ELE-TUBGA021</t>
  </si>
  <si>
    <t>Tubo conduit pared delgada galvanizado de 21 mm (3/4") de diámetro, incluye: materiales, acarreos, cortes, desperdicios, instalación, mano de obra, equipo y herramienta.</t>
  </si>
  <si>
    <t>ELE-TUBGA027</t>
  </si>
  <si>
    <t>Tubo conduit pared delgada galvanizado de 27 mm (1") de diámetro, incluye: materiales, acarreos, cortes, desperdicios, instalación, mano de obra, equipo y herramienta.</t>
  </si>
  <si>
    <t>ELE-TUBGA035</t>
  </si>
  <si>
    <t>Tubo conduit pared delgada galvanizado de 35 mm (1 1/4") de diámetro, incluye: materiales, acarreos, cortes, desperdicios, instalación, mano de obra, equipo y herramienta.</t>
  </si>
  <si>
    <t>ELE-TUPVC016</t>
  </si>
  <si>
    <t>Tubo conduit PVC pesado de 16 mm (1/2") de diámetro, incluye: materiales, acarreos, cortes, desperdicios, instalación, mano de obra, equipo y herramienta.</t>
  </si>
  <si>
    <t>ELE-TUPVC021</t>
  </si>
  <si>
    <t>Tubo conduit PVC pesado de 21 mm (3/4") de diámetro, incluye: materiales, acarreos, cortes, desperdicios, instalación, mano de obra, equipo y herramienta.</t>
  </si>
  <si>
    <t>ELE-TUPVC027</t>
  </si>
  <si>
    <t>Tubo conduit PVC pesado de 27 mm (1") de diámetro, incluye: materiales, acarreos, cortes, desperdicios, instalación, mano de obra, equipo y herramienta.</t>
  </si>
  <si>
    <t>ELE-TUPVC035</t>
  </si>
  <si>
    <t>Tubo conduit PVC pesado de 35 mm (1 1/4") de diámetro, incluye: materiales, acarreos, cortes, desperdicios, instalación, mano de obra, equipo y herramienta.</t>
  </si>
  <si>
    <t>ELE-TUBZAP</t>
  </si>
  <si>
    <t>Tubo conduit flexible zapa de 21 mm (3/4") de diámetro, incluye: instalación, equipo y herramienta.</t>
  </si>
  <si>
    <t>ELE-CAJ10X10</t>
  </si>
  <si>
    <t>Caja cuadrada galvanizada de 100x100 mm para tubo de 21 mm (3/4"), incluye:suministro de materiales, acarreos, instalación, mano de obra, equipo y herramienta.</t>
  </si>
  <si>
    <t>ELE-CAJ12X12</t>
  </si>
  <si>
    <t>Caja cuadrada galvanizada de 120x120 mm para tubo de 27 mm (1"), incluye:suministro de materiales, acarreos, instalación, mano de obra, equipo y herramienta.</t>
  </si>
  <si>
    <t>ELE-CAJ15X15</t>
  </si>
  <si>
    <t>Caja cuadrada galvanizada de 150x150 mm para tubo de 41 mm (1 1/2"), incluye:suministro de materiales, acarreos, instalación, mano de obra, equipo y herramienta.</t>
  </si>
  <si>
    <t>ELE-CONTMON1</t>
  </si>
  <si>
    <t>Juego de contra y monitor para tubería conduit p.g.g. de 21 mm (3/4"), incluye: suministro de materiales, acarreos, instalación, mano de obra, equipo y herramienta.</t>
  </si>
  <si>
    <t>ELE-CONTMON3</t>
  </si>
  <si>
    <t>Juego de contra y monitor para tubería conduit p.g.g. de 27 mm (1"), incluye: suministro de materiales, acarreos, instalación, mano de obra, equipo y herramienta.</t>
  </si>
  <si>
    <t>ELE-CONTMON8</t>
  </si>
  <si>
    <t>Juego de contra y monitor para tubería conduit p.g.g. de 35 mm (1 1/4"), incluye: suministro de materiales, acarreos, instalación, mano de obra, equipo y herramienta.</t>
  </si>
  <si>
    <t>ELE-CAJPVC16</t>
  </si>
  <si>
    <t>Caja cuadrada PVC para tubo de 16 mm (1/2"), incluye:suministro de materiales, acarreos, instalación, mano de obra, equipo y herramienta.</t>
  </si>
  <si>
    <t>ELE-CAJPVC21</t>
  </si>
  <si>
    <t>Caja cuadrada PVC para tubo de 21 mm (3/4"), incluye:suministro de materiales, acarreos, instalación, mano de obra, equipo y herramienta.</t>
  </si>
  <si>
    <t>ELE-CAJPVC27</t>
  </si>
  <si>
    <t>Caja cuadrada PVC para tubo de 27 mm (1"), incluye:suministro de materiales, acarreos, instalación, mano de obra, equipo y herramienta.</t>
  </si>
  <si>
    <t>ELE-PVC-S12</t>
  </si>
  <si>
    <t>Codo conduit PVC pesado de 16 mm (1/2") de diámetro, incluye: suministro, acarreos, instalación, mano de obra, equipo y herramienta.</t>
  </si>
  <si>
    <t>ELE-PVC-S15</t>
  </si>
  <si>
    <t>Codo conduit PVC pesado de 21 mm (3/4") de diámetro, incluye: suministro, acarreos, instalación, mano de obra, equipo y herramienta.</t>
  </si>
  <si>
    <t>ELE-PVC-S19</t>
  </si>
  <si>
    <t>Codo conduit PVC pesado de 27 mm (1") de diámetro, incluye: suministro, acarreos, instalación, mano de obra, equipo y herramienta.</t>
  </si>
  <si>
    <t>ELE-PVC-S227</t>
  </si>
  <si>
    <t>Codo conduit PVC pesado de 35 mm (1 1/4") de diámetro, incluye: suministro, acarreos, instalación, mano de obra, equipo y herramienta.</t>
  </si>
  <si>
    <t>ELE-PVC-S285</t>
  </si>
  <si>
    <t>Conector conduit PVC pesado de 16 mm (1/2") de diámetro, incluye: suministro, acarreos, instalación, mano de obra, equipo y herramienta.</t>
  </si>
  <si>
    <t>ELE-PVC-S329</t>
  </si>
  <si>
    <t>Conector conduit PVC pesado de 21 mm (3/4") de diámetro, incluye: suministro, acarreos, instalación, mano de obra, equipo y herramienta.</t>
  </si>
  <si>
    <t>ELE-PVC-S362</t>
  </si>
  <si>
    <t>Conector conduit PVC pesado de 27 mm (1") de diámetro, incluye: suministro, acarreos, instalación, mano de obra, equipo y herramienta.</t>
  </si>
  <si>
    <t>ELE-PVC-S388</t>
  </si>
  <si>
    <t>Conector conduit PVC pesado de 35 mm (1 1/4") de diámetro, incluye: suministro, acarreos, instalación, mano de obra, equipo y herramienta.</t>
  </si>
  <si>
    <t>ELE-PVC-S41S</t>
  </si>
  <si>
    <t>Caja chalupa PVC de 50x90 mm para tubo de 16 mm (1/2"), incluye:suministro de materiales, acarreos, instalación, mano de obra, equipo y herramienta.</t>
  </si>
  <si>
    <t>ELE-PVC-S43F</t>
  </si>
  <si>
    <t>Caja chalupa galvanizada de 50x90 mm para tubo de 16 mm (1/2"), incluye:suministro de materiales, acarreos, instalación, mano de obra, equipo y herramienta.</t>
  </si>
  <si>
    <t>ele-cab12</t>
  </si>
  <si>
    <t>Cable de cobre tipo THW-LS-75°C, CALIBRE 12 AWG, MARCA CONDUMEX de la marca Condumex o similar, incluye: suministro de materiales, acarreos, instalación, pruebas, mano de obra, equipo y herramienta.</t>
  </si>
  <si>
    <t>ele-cab10</t>
  </si>
  <si>
    <t>Cable de cobre tipo THW-LS-75°C, CALIBRE 10 AWG, MARCA CONDUMEX de la marca Condumex o similar, incluye: suministro de materiales, acarreos, instalación, pruebas, mano de obra, equipo y herramienta.</t>
  </si>
  <si>
    <t>ele-cab4</t>
  </si>
  <si>
    <t>Cable de cobre tipo THW-LS-75°C, CALIBRE 4 AWG, MARCA CONDUMEX de la marca Condumex o similar, incluye: suministro de materiales, acarreos, instalación, pruebas, mano de obra, equipo y herramienta.</t>
  </si>
  <si>
    <t>ele-cab2</t>
  </si>
  <si>
    <t>Cable de cobre tipo THW-LS-75°C, CALIBRE 2 AWG, MARCA CONDUMEX de la marca Condumex o similar, incluye: suministro de materiales, acarreos, instalación, pruebas, mano de obra, equipo y herramienta.</t>
  </si>
  <si>
    <t>ele-des8</t>
  </si>
  <si>
    <t>Cable de cobre desnudo Calibre 8 AWG. MARCA CONDUMEX de la marca Condumex o similar, incluye: suministro de materiales, acarreos, instalación, pruebas, mano de obra, equipo y herramienta.</t>
  </si>
  <si>
    <t>ele-des12</t>
  </si>
  <si>
    <t>Cable de cobre desnudo Calibre 12 AWG. MARCA CONDUMEX de la marca Condumex o similar, incluye: suministro de materiales, acarreos, instalación, pruebas, mano de obra, equipo y herramienta.</t>
  </si>
  <si>
    <t>ele-des14</t>
  </si>
  <si>
    <t>Cable de cobre desnudo Calibre 14 AWG. MARCA CONDUMEX de la marca Condumex o similar, incluye: suministro de materiales, acarreos, instalación, pruebas, mano de obra, equipo y herramienta.</t>
  </si>
  <si>
    <t>Caja5x5traqta</t>
  </si>
  <si>
    <t>caja cuadrada 25mm 5"x5" troqueteada, incluye: suministro de materiales, acarreos, instalación, pruebas, mano de obra, equipo y herramienta.</t>
  </si>
  <si>
    <t>Ledmod5hle</t>
  </si>
  <si>
    <t>Luminaria led 5w 127v. de sobreponer en muro tipo cortesia MOD.5HLED812CV30G marca tecnolite., Incluye: luminario, mano de obra, herramienta, equipo, andamios, montaje, fijación, pruebas, acarreos de materiales horizontales y verticales al sitio de los trabajos, limpieza del área. P.U.O.T.</t>
  </si>
  <si>
    <t>Lumarbowallck</t>
  </si>
  <si>
    <t>Luminaria led arbotante exterior de 35w. 100-277v, 50/60hz. tipo wallpack codigo du 6810 n bn a marca costrulita., Incluye: luminario, mano de obra, herramienta, equipo, andamios, montaje, fijación, pruebas, acarreos de materiales horizontales y verticales al sitio de los trabajos, limpieza del área. P.U.O.T.</t>
  </si>
  <si>
    <t>lum-simon40</t>
  </si>
  <si>
    <t>Luminaria tipo urbana simon enif, de 40w. 127v. negro forja 3000k con 270 m. de altura Incluye: luminario, mano de obra, herramienta, equipo, andamios, montaje, fijación, pruebas, acarreos de materiales horizontales y verticales al sitio de los trabajos, limpieza del área. P.U.O.T.</t>
  </si>
  <si>
    <t>LUMFOCUS-1</t>
  </si>
  <si>
    <t>Luminaria led focus suspendido de 45w., 100-277v. 50/60hz. MOD. CO8122NBNA, MARCA CONSTRULITA. Incluye: luminario, mano de obra, herramienta, equipo, andamios, montaje, fijación, pruebas, acarreos de materiales horizontales y verticales al sitio de los trabajos, limpieza del área. P.U.O.T.</t>
  </si>
  <si>
    <t>LUMSRLWAS</t>
  </si>
  <si>
    <t>Luminaria led empotrada en piso dirigible WASHER DE 15W.-25x45 GRADOS, CODIGO SRL-16302545C 100-277V. 50/60HZ.MARCA SIECLED.Incluye: luminario, mano de obra, herramienta, equipo, andamios, montaje, fijación, pruebas, acarreos de materiales horizontales y verticales al sitio de los trabajos, limpieza del área. P.U.O.T.</t>
  </si>
  <si>
    <t>LED-CENT20</t>
  </si>
  <si>
    <t>Luminaria led TIPO CENTRO 20W. Incluye: mano de obra, herramienta, equipo, andamios, montaje, fijación, pruebas, acarreos de materiales horizontales y verticales al sitio de los trabajos, limpieza del área. P.U.O.T.</t>
  </si>
  <si>
    <t>LED-ARBINT35</t>
  </si>
  <si>
    <t>Luminaria LED ARBOTANTE INTERIOR 35W. Incluye: mano de obra, herramienta, equipo, andamios, montaje, fijación, pruebas, acarreos de materiales horizontales y verticales al sitio de los trabajos, limpieza del área. P.U.O.T.</t>
  </si>
  <si>
    <t>LED-TUB5T</t>
  </si>
  <si>
    <t>TUBO LED T5 MODELO COREPRO LED TUBE 1200MM. 16W. 840G51MX MARCA PHILIPS LIGHTING., Incluye: mano de obra, herramienta, equipo, andamios, montaje, fijación, pruebas, acarreos de materiales horizontales y verticales al sitio de los trabajos, limpieza del área. P.U.O.T.</t>
  </si>
  <si>
    <t>APAG-LEVI03</t>
  </si>
  <si>
    <t>APAGADOR SENCILLO. MCA LEVITON O SIMILAR. Incluye: mano de obra, herramienta, equipo, andamios, montaje, fijación, pruebas, acarreos de materiales horizontales y verticales al sitio de los trabajos, limpieza del área. P.U.O.T.</t>
  </si>
  <si>
    <t>APGLEVITESC</t>
  </si>
  <si>
    <t>Apagador de escalera MCA LEVITON O SIMILAR, Incluye: mano de obra, herramienta, equipo, andamios, montaje, fijación, pruebas, acarreos de materiales horizontales y verticales al sitio de los trabajos, limpieza del área. P.U.O.T.</t>
  </si>
  <si>
    <t>CONTACDUPLC</t>
  </si>
  <si>
    <t>CONTACTO MONOFASICO DUPLEX POLARIZADO 180w., Incluye: mano de obra, herramienta, equipo, andamios, montaje, fijación, pruebas, acarreos de materiales horizontales y verticales al sitio de los trabajos, limpieza del área. P.U.O.T.</t>
  </si>
  <si>
    <t>CONTACD500</t>
  </si>
  <si>
    <t>Contacto monofásico dúplex polarizado 500w.Incluye: mano de obra, herramienta, equipo, andamios, montaje, fijación, pruebas, acarreos de materiales horizontales y verticales al sitio de los trabajos, limpieza del área. P.U.O.T.</t>
  </si>
  <si>
    <t>INTRR-3PX70A</t>
  </si>
  <si>
    <t>Suministro e instalación de interruptor termomagnético 3PX70A FAL32070  Incluye: mano de obra, herramienta, equipo, andamios, montaje, fijación, pruebas, acarreos de materiales horizontales y verticales al sitio de los trabajos, limpieza del área. P.U.O.T.</t>
  </si>
  <si>
    <t>INTRR-3PX100A</t>
  </si>
  <si>
    <t>Suministro e instalación de interruptor termomagnético 3PX100A FAL32100  Incluye: mano de obra, herramienta, equipo, andamios, montaje, fijación, pruebas, acarreos de materiales horizontales y verticales al sitio de los trabajos, limpieza del área. P.U.O.T.</t>
  </si>
  <si>
    <t>TABLER-QO32</t>
  </si>
  <si>
    <t>Tablero de Distribucion  QO327M100RB-S" 3F,4H, 220/127 V.C.A INTERRUPTOR PPAL. 100A   con zapatas principales, marca Square´D o equivalente en calidad CONSIDERANDO  INTERRUPTORES Incluye: tablero, mano de obra, herramienta, equipo, montaje, conexión, pruebas, acarreos horizontales y/o verticales al sitio de los trabajos, limpieza del área. Según técnica de construcción. P.U.O.T.</t>
  </si>
  <si>
    <t>VA-COPPERWE</t>
  </si>
  <si>
    <t>Registro de tierras con Varilla COPPERWELD de 5/8" x 3.05 m. de longitud., en tubo de concreto de 35 cm. con tapa y 25 LB. de compuesto intensificador, incluye, conector mecánico, mano de obra, equipo y herramienta.</t>
  </si>
  <si>
    <t>SOPORT-ELE19</t>
  </si>
  <si>
    <t>Abrazadera de uña para tubo de 19 mm de diámetro, fijada con pija y taquete de 1/4", incluye:  materiales, mano de obra, equipo y herramienta.</t>
  </si>
  <si>
    <t>SOPORT-ELE25</t>
  </si>
  <si>
    <t>Abrazadera de uña para tubo de 25 mm de diámetro, fijada con pija y taquete de 1/4", incluye:  materiales, mano de obra, equipo y herramienta.</t>
  </si>
  <si>
    <t>SOPORT-ELE32</t>
  </si>
  <si>
    <t>Abrazadera de uña para tubo de 32 mm de diámetro, fijada con pija y taquete de 1/4", incluye:  materiales, mano de obra, equipo y herramienta.</t>
  </si>
  <si>
    <t>SOPORT-ELE38</t>
  </si>
  <si>
    <t>Abrazadera de uña para tubo de 38 mm de diámetro, fijada con pija y taquete de 1/4", incluye:  materiales, mano de obra, equipo y herramienta.</t>
  </si>
  <si>
    <t>Total de Instalación Eléctrica</t>
  </si>
  <si>
    <t>Instalación de Aire acondicionado</t>
  </si>
  <si>
    <t>AIRE /UNIDADES EVAPORADORAS Y CONDENSADORAS</t>
  </si>
  <si>
    <t>AATUB-L 1-4</t>
  </si>
  <si>
    <t>Tubo de cobre rigido tipo l de 1/4  de diametro para aire acondicionado,marca nacobre. incluye: instalacion, pruebas, mano de obra, equipo y herramienta.</t>
  </si>
  <si>
    <t>AATUB-L 3-8</t>
  </si>
  <si>
    <t>Tubo de cobre rigido tipo l de 3/8  de diametro para aire acondicionado,marca nacobre. incluye: instalacion, pruebas, mano de obra, equipo y herramienta.</t>
  </si>
  <si>
    <t>AATUB-L 1-2</t>
  </si>
  <si>
    <t>Tubo de cobre rigido tipo l de 1/2  de diametro para aire acondicionado,marca nacobre. incluye: instalacion, pruebas, mano de obra, equipo y herramienta.</t>
  </si>
  <si>
    <t>AATUB-L 5-8</t>
  </si>
  <si>
    <t>Tubo de cobre rigido tipo l de 5/8  de diametro para aire acondicionado,marca nacobre. incluye: instalacion, pruebas, mano de obra, equipo y herramienta.</t>
  </si>
  <si>
    <t>AATUB-L 3-4</t>
  </si>
  <si>
    <t>Tubo de cobre rigido tipo l de 3/4  de diametro para aire acondicionado,marca nacobre. incluye: instalacion, pruebas, mano de obra, equipo y herramienta.</t>
  </si>
  <si>
    <t>CODO-01</t>
  </si>
  <si>
    <t>Codo de cobre 1/4  de diametro ,marca nacobre. incluye: instalacion, pruebas, mano de obra, equipo y herramienta.</t>
  </si>
  <si>
    <t>CODO-02</t>
  </si>
  <si>
    <t>Codo de cobre 3/8  de diametro ,marca nacobre. incluye: instalacion, pruebas, mano de obra, equipo y herramienta.</t>
  </si>
  <si>
    <t>CODO-03</t>
  </si>
  <si>
    <t>Codo de cobre 1/2  de diametro ,marca nacobre. incluye: instalacion, pruebas, mano de obra, equipo y herramienta.</t>
  </si>
  <si>
    <t>CODO-04</t>
  </si>
  <si>
    <t>Codo de cobre 5/8  de diametro ,marca nacobre. incluye: instalacion, pruebas, mano de obra, equipo y herramienta.</t>
  </si>
  <si>
    <t>CODO-05</t>
  </si>
  <si>
    <t>Codo de cobre 3/4  de diametro ,marca nacobre. incluye: instalacion, pruebas, mano de obra, equipo y herramienta.</t>
  </si>
  <si>
    <t>TEE-01 AA</t>
  </si>
  <si>
    <t>Tee de cobre 3/8  de diametro ,marca nacobre. incluye: instalacion, pruebas, mano de obra, equipo y herramienta.</t>
  </si>
  <si>
    <t>TEE-02 AA</t>
  </si>
  <si>
    <t>Tee de cobre 5/8  de diametro ,marca nacobre. incluye: instalacion, pruebas, mano de obra, equipo y herramienta.</t>
  </si>
  <si>
    <t>TEE-03 AA</t>
  </si>
  <si>
    <t>Tee de cobre 3/4  de diametro ,marca nacobre. incluye: instalacion, pruebas, mano de obra, equipo y herramienta.</t>
  </si>
  <si>
    <t>REDUCC-01</t>
  </si>
  <si>
    <t>Reduccion bushing de cobre de 5/8 x 3/8  de diametro ,marca nacobre. incluye: instalacion, pruebas, mano de obra, equipo y herramienta.</t>
  </si>
  <si>
    <t>REDUCC-03</t>
  </si>
  <si>
    <t>Reduccion bushing de cobre de 7/8 x 3/4  de diametro ,marca nacobre. incluye: instalacion, pruebas, mano de obra, equipo y herramienta.</t>
  </si>
  <si>
    <t>REDUCC-04</t>
  </si>
  <si>
    <t>Reduccion bushing de cobre de 3/8 x 1/4  de diametro ,marca nacobre. incluye: instalacion, pruebas, mano de obra, equipo y herramienta.</t>
  </si>
  <si>
    <t>REDUCC-05</t>
  </si>
  <si>
    <t>Reduccion bushing de cobre de 3/4 x 1/2  de diametro ,marca nacobre. incluye: instalacion, pruebas, mano de obra, equipo y herramienta.</t>
  </si>
  <si>
    <t>TUER-01</t>
  </si>
  <si>
    <t>Tuerca de 1/4  de cobre, marca nacobre . incluye: instalacion, pruebas, mano de obra, equipo y herramienta.</t>
  </si>
  <si>
    <t>TUER-02</t>
  </si>
  <si>
    <t>Tuerca de 3/8  de cobre, marca nacobre . incluye: instalacion, pruebas, mano de obra, equipo y herramienta.</t>
  </si>
  <si>
    <t>TUER-03</t>
  </si>
  <si>
    <t>Tuerca de 1/2  de cobre, marca nacobre . incluye: instalacion, pruebas, mano de obra, equipo y herramienta.</t>
  </si>
  <si>
    <t>TUER-04</t>
  </si>
  <si>
    <t>Tuerca de 5/8  de cobre, marca nacobre . incluye: instalacion, pruebas, mano de obra, equipo y herramienta.</t>
  </si>
  <si>
    <t>TUER-05</t>
  </si>
  <si>
    <t>Tuerca de 3/4  de cobre, marca nacobre . incluye: instalacion, pruebas, mano de obra, equipo y herramienta.</t>
  </si>
  <si>
    <t>TUBFG13mm</t>
  </si>
  <si>
    <t>Tubo de fierro galvanizado C-40 de 13 mm. de diámetro, incluye: materiales, acarreos, cortes, instalación, desperdicios, mano de obra, equipo y herramienta.</t>
  </si>
  <si>
    <t>Codfg13mm</t>
  </si>
  <si>
    <t>Codo de fierro galvanizado de 90°x13 mm. de diámetro, incluye: materiales, instalación, pruebas, mano de obra, equipo y herramienta.</t>
  </si>
  <si>
    <t>TEEgalv13</t>
  </si>
  <si>
    <t>Tee de fierro galvanizado de 13 mm. de diámetro, incluye: instalación, materiales, pruebas, mano de obra, equipo y herramienta.</t>
  </si>
  <si>
    <t>MA-AA-FO1/4</t>
  </si>
  <si>
    <t>Aislamiento para tubo de cobre de 1/4 de diametro con insultube de 1/2 de espesor. incluye: material, acarreos, elevaciones, mano de obra, equipo y herramienta.</t>
  </si>
  <si>
    <t>MA-AA-FO1/2</t>
  </si>
  <si>
    <t>Aislamiento para tubo de cobre de 1/2 de diametro con insultube de 1/2 de espesor. aire acondicionado,  incluye: material, acarreos, elevaciones, mano de obra, equipo y herramienta.</t>
  </si>
  <si>
    <t>MA-AA-FO3/8</t>
  </si>
  <si>
    <t>Aislamiento para tubo de cobre de 3/8 de diametro con insultube de 1/2 de espesor. aire acondicionado,  incluye: material, acarreos, elevaciones, mano de obra, equipo y herramienta.</t>
  </si>
  <si>
    <t>MA-AA-FO5/8</t>
  </si>
  <si>
    <t>Aislamiento para tubo de cobre de 5/8 de diametro con insultube de 1/2 de espesor. aire acondicionado,  incluye: material, acarreos, elevaciones, mano de obra, equipo y herramienta.</t>
  </si>
  <si>
    <t>MA-AA-FO3/4</t>
  </si>
  <si>
    <t>Aislamiento para tubo de cobre de 3/4 de diametro con insultube de 1/2 de espesor. aire acondicionado,  incluye: material, acarreos, elevaciones, mano de obra, equipo y herramienta.</t>
  </si>
  <si>
    <t>Valv3VIAS</t>
  </si>
  <si>
    <t>Suministro  e Instalación de Válvula 3 vías de 1/2" soldar BELIMO ó equivalente en calidad y costo, incluye: suministro e instalacion</t>
  </si>
  <si>
    <t>COND-AM220</t>
  </si>
  <si>
    <t>Unidad condensadora Modelo AM220CXVAFH/AZ con cap.de 17.5  T.R. a 3F/60HZ  75A. 11,654 CFM. Marca SAMSUNG .</t>
  </si>
  <si>
    <t>UE-AM140KH</t>
  </si>
  <si>
    <t>Unidad Evaporadora  Unidad interior Serie Techo  4.TON., mod. AM140JNCDKH/EU, marca SAMSUNG</t>
  </si>
  <si>
    <t xml:space="preserve">UE- ABNQ54GM3A2 </t>
  </si>
  <si>
    <t xml:space="preserve">Evaporador Fan and Coil Inverter, 4.5 Ton, 220/1/60, 16 SEER, Solo Frio, LG ABNQ54GM3A2 </t>
  </si>
  <si>
    <t>UE-AM0012KN</t>
  </si>
  <si>
    <t>Unidad Evaporadora Unidad interior Serie Techo  1.TON., mod. AM0012KNQDCH/AZ, marca SAMSUNG</t>
  </si>
  <si>
    <t>UE-AM0009KN</t>
  </si>
  <si>
    <t>Unidad Evaporadora Unidad interior Serie Techo 1.TON., mod. AM009KNQDCH/AZ, marca SAMSUNG</t>
  </si>
  <si>
    <t>conden-ag3/4</t>
  </si>
  <si>
    <t>Salida  desague(dren) de condensador con tuberia de 3/4" pvc con un desarrollo de 1.5 m. incluye: materiales, codos, coples, mano de obra, equipo y herramienta.</t>
  </si>
  <si>
    <t>SAL</t>
  </si>
  <si>
    <t>Suministro e Instalación de Termostato de zona, para unidad evaporadora incluye: suministro e instalacion.</t>
  </si>
  <si>
    <t>BASES</t>
  </si>
  <si>
    <t>Bases y soporterias para equipos de HVAC</t>
  </si>
  <si>
    <t>TERMOSTATOS</t>
  </si>
  <si>
    <t>T701DFN-4</t>
  </si>
  <si>
    <t>Termostatos para unidades Fan Coil no programables de 7 días Modelo (T701DFN-4 ) mca Jonhson controls.  incluye: materiales, codos, coples, mano de obra, equipo y herramienta.</t>
  </si>
  <si>
    <t>Total de Instalación de Aire acondicionado</t>
  </si>
  <si>
    <t>Instalación Hidrosanitaria, pluvial y gas</t>
  </si>
  <si>
    <t>MUEBLES SANITARIOS</t>
  </si>
  <si>
    <t>JAZMIN</t>
  </si>
  <si>
    <t xml:space="preserve">Suministro y colocación de lavabo de ceramica, color blanco modelo JAZMÍN, Marca CATO.  incluye: suministro y colocación </t>
  </si>
  <si>
    <t>160.93.2551</t>
  </si>
  <si>
    <t>Barra de concreto para lavabo de 8 cm de espesor, con pendiente y perforación para  pulido y aplicación de sellador para concreto. Incluye: materiales, mano de obra, herramienta, equipo, montaje, acarreos horizontales y/o verticales al sitio de los trabajos, limpieza del área al termino de los trabajos. P.U.O.T.</t>
  </si>
  <si>
    <t>160.93.170</t>
  </si>
  <si>
    <t xml:space="preserve">Tarja de acero inoxidable empotrable marca TEKA modelo Galaxy800 o similar.incluye: suministro y colocación </t>
  </si>
  <si>
    <t>mezclad</t>
  </si>
  <si>
    <t>Mezcaldora de acero inoxidable marca Helvex albatros modelo HM-37 o similar.  incluye: llave angular, manguera coflex, materiales, mano de obra, equipo y herramienta.</t>
  </si>
  <si>
    <t>160.93.171</t>
  </si>
  <si>
    <t>Llave mezcladora  incluye: llave angular, manguera coflex, materiales, mano de obra, equipo y herramienta.</t>
  </si>
  <si>
    <t>AE57001</t>
  </si>
  <si>
    <t xml:space="preserve">Suministro y colocación de portarollo de papel modelo AE57001 de acero inoxidable marca JOFEL.incluye: suministro y colocación </t>
  </si>
  <si>
    <t>AH35300</t>
  </si>
  <si>
    <t>Suministro y colocación de dispensador de toallas modelo AH35300 en acero inoxidable, marca JOFEL. Incluye: suministro y colocación.</t>
  </si>
  <si>
    <t>AC70011</t>
  </si>
  <si>
    <t>Suministro y colocación de dispensador de jabon aitana NB, en acero inoxidable, modelo AC70011, Marca JOFEL. Incluye: material, mano de obra y herramientas.</t>
  </si>
  <si>
    <t>160.93.295</t>
  </si>
  <si>
    <t xml:space="preserve">Espejo deacuerdo a modelio indicado en plano o ficha tecnica. incluye: suministro y colocación  </t>
  </si>
  <si>
    <t>Tinaco de bicapa 1100 litros c/accs Rotoplas, Incluye: suministro, instalación, mano de obra, equipo y herramienta. incluye: suministro y colocación</t>
  </si>
  <si>
    <t>Céspol para lavabo de 40 cm de largo con registro incluye: suministro y colocación</t>
  </si>
  <si>
    <t>helv-26col</t>
  </si>
  <si>
    <t>Coladera de tres bocas, rejilla redonda, modelo H-26, marca Helvex, incluye: suministro y colocación</t>
  </si>
  <si>
    <t>helv-col5424</t>
  </si>
  <si>
    <t>Coladera de piso modelo. 5424, marca Helvex, incluye: suministro y colocación</t>
  </si>
  <si>
    <t>helv-col4954</t>
  </si>
  <si>
    <t xml:space="preserve">Coladera de pretil modelo 4954, marca Helvex, incluye: suministro y colocación </t>
  </si>
  <si>
    <t>CANAL-MET.AG</t>
  </si>
  <si>
    <t>Coladera lineal (canal) 1.45x0.10m de rejilla, acero inoxidable, incluye: suministro y colocación</t>
  </si>
  <si>
    <t>CHAR-PLOM.9</t>
  </si>
  <si>
    <t>Suministro y colocación de charola de plomo de 0.90 m. x 0.90 m. x 1.6 mm. de espesor con malla de tela de gallinero de 13 mm. soldada en su periferia (fabricada en obra ), en pretil de orilla.</t>
  </si>
  <si>
    <t>nariz</t>
  </si>
  <si>
    <t>Llave de nariz MCA. URREA MOD. 19-P. incluye: suministro y colocacion.</t>
  </si>
  <si>
    <t>PBK88</t>
  </si>
  <si>
    <t>Suministro y colocación de inodoro  de ceramica blanco, modelo PBK88 marca bellaio, de 1 pieza con capacidad de 4 a 6 lts con sistema dual flush yasiento con tapa de cierre lento, incluye: suministro y colocación</t>
  </si>
  <si>
    <t>Pasa manos para discapacitados para baños incluye: suministro y colocación</t>
  </si>
  <si>
    <t>MEZCL-LLAV</t>
  </si>
  <si>
    <t>Llave mezcladora para lavacabezas de doble comando, marca Fidic mod. F8203-E o similar. Incluye Céspol de conectado con T para desagüe, y todo lo necesario para su correcto funcionamiento.</t>
  </si>
  <si>
    <t>lav-cabez</t>
  </si>
  <si>
    <t>Elaboracion de Lavacabezas de concreto armado en obra de 7.5 cm de espesor con malla electrosoldada, acabado pulido. Base de block comercial de 15x20x40, aplanado acabado pulido.</t>
  </si>
  <si>
    <t>lav-armdo</t>
  </si>
  <si>
    <t>elaboracion de Lavabo de concreto armado sobre muro en obra de 1.59 m de largo x 0.45 m de ancho, con preparacion para salida hidraulica y sanitaria.</t>
  </si>
  <si>
    <t xml:space="preserve">Monomando para lavabo Marca Dica Modelo 4438 Cromado. </t>
  </si>
  <si>
    <t>46QC</t>
  </si>
  <si>
    <t>Suministro y colocación de llave mezcladora para lavabo, modelo cromado 46qc, marca URREA. Incluye: materiales, mano de obra y herramienta.</t>
  </si>
  <si>
    <t>barr-tarja</t>
  </si>
  <si>
    <t>elaboracion de barra para tarja, a base de concreto armado, acabado pulido, con recubrimiento de sellador a dos manos. Sostenida mediante 2 Muros laterales a base de block comercial de 12x20x40 cm, con aplanado tipo estuco incluye cimbra, mano de obra y todo lo necesario para su elaboracion</t>
  </si>
  <si>
    <t>805E</t>
  </si>
  <si>
    <t>Suministro e instalación de estacion de cambiador de pañales modelo 805E, Marca koala care. Incluye: material, mano de obra, equipo y herramientas.</t>
  </si>
  <si>
    <t>TUBERIAS Y CONEXIONES</t>
  </si>
  <si>
    <t>PPR-7623</t>
  </si>
  <si>
    <t>Tubo de polipropileno PPR  20mm 1/2''  Fig. 100PPB.20, marca Rotoplas o Similar, Incluye: suministro e instalación</t>
  </si>
  <si>
    <t>PPR-7624</t>
  </si>
  <si>
    <t>Tubo de polipropileno PPR 25mm 3/4''  Fig. 100PPB.25, marca Rotoplas o Similar, Incluye: suministro e instalación</t>
  </si>
  <si>
    <t>PPR-7625</t>
  </si>
  <si>
    <t>Tubo de polipropileno PPR 32mm 1''  Fig. 100PPB.32, marca Rotoplas o Similar, Incluye: suministro e instalación</t>
  </si>
  <si>
    <t>PPR-7626</t>
  </si>
  <si>
    <t>Tubo de polipropileno PPR , 40 mm 1 1/4'' Fig. 100PP.44, marca Rotoplas o Similar, Incluye: suministro e instalación</t>
  </si>
  <si>
    <t>PPR-7627</t>
  </si>
  <si>
    <t>Tubo de polipropileno PPR , 50 mm 1 1/2'' Fig. 100PP.50, marca Rotoplas o Similar, Incluye: suministro e instalación</t>
  </si>
  <si>
    <t>REDD-55</t>
  </si>
  <si>
    <t>Reducción de polipropileno PPR, de 25 x 20 mm 3/4''x1/2'' Fig. 701RPP.2520, marca Rotoplas o Similar, Incluye: suministro e instalación</t>
  </si>
  <si>
    <t>REDD-56</t>
  </si>
  <si>
    <t>Reducción de polipropileno PPR, de 32 x 20 mm 1''x1/2'' Fig. 701RPP.3220, marca Rotoplas o Similar, Incluye: suministro e instalación</t>
  </si>
  <si>
    <t>REDD-57</t>
  </si>
  <si>
    <t>Reducción de polipropileno PPR, de 32 x 25 mm 1''x3/4'' Fig. 701RPP.3225, marca Rotoplas o Similar, Incluye: suministro e instalación</t>
  </si>
  <si>
    <t>REDD-58</t>
  </si>
  <si>
    <t>Reducción de polipropileno PPR, de 40 x 20 mm  1 1/4''x1/2'' Fig. 701RPP.4020, marca Rotoplas o Similar, Incluye: suministro e instalación</t>
  </si>
  <si>
    <t>REDD-59</t>
  </si>
  <si>
    <t>Reducción de polipropileno PPR, de 40 x 25 mm  1 1/4''x3/4'' Fig. 701RPP.4025, marca Rotoplas o Similar, Incluye: suministro e instalación</t>
  </si>
  <si>
    <t>REDD-60</t>
  </si>
  <si>
    <t>Reducción de polipropileno PPR, de 40 x 32 mm  1 1/4''x1'' Fig. 701RPP.4032, marca Rotoplas o Similar, Incluye: suministro e instalación</t>
  </si>
  <si>
    <t>REDD-61</t>
  </si>
  <si>
    <t>Reducción de polipropileno PPR, de 50 x 20 mm  1 1/2''x1/2'' Fig. 701RPP.5020, marca Rotoplas o Similar, Incluye: suministro e instalación</t>
  </si>
  <si>
    <t>REDD-62</t>
  </si>
  <si>
    <t>Reducción de polipropileno PPR, de 50 x 25 mm  1 1/2''x3/4'' Fig. 701RPP.5025, marca Rotoplas o Similar, Incluye: suministro e instalación</t>
  </si>
  <si>
    <t>REDD-63</t>
  </si>
  <si>
    <t>Reducción de polipropileno PPR, de 50 x 40 mm  1 1/2''x11/4'' Fig. 701RPP.5040, marca Rotoplas o Similar, Incluye: suministro e instalación</t>
  </si>
  <si>
    <t>CON-TOR01</t>
  </si>
  <si>
    <t>Conector de polipropileno macho PPR 20 mm x 1/2" (1/2''x1/2'') Fig. 703PP.2013, marca Rotoplas o Similar, Incluye: suministro e instalación</t>
  </si>
  <si>
    <t>CON-TOR02</t>
  </si>
  <si>
    <t>Conector de polipropileno macho PPR 25 mm x 3/4" (3/4''x3/4'') Fig. 703PP.2519, marca Rotoplas o Similar, Incluye: suministro e instalación</t>
  </si>
  <si>
    <t>CON-TOR03</t>
  </si>
  <si>
    <t>Conector de polipropileno macho PPR 32 mm x 3/4" (1''x3/4'') Fig. 703PP.3219, marca Rotoplas o Similar, Incluye: suministro e instalación</t>
  </si>
  <si>
    <t>CON-TOR04</t>
  </si>
  <si>
    <t>Conector de polipropileno macho PPR 32 mm x 1" (1''x1'') Fig. 703PP.3225, marca Rotoplas o Similar, Incluye: suministro e instalación</t>
  </si>
  <si>
    <t>CON-TOR05</t>
  </si>
  <si>
    <t>Conector de polipropileno macho PPR 40 mm x 1 1/4" (1 1/4''x1 1/4'') Fig. 703PP.4032, marca Rotoplas o Similar, Incluye: suministro e instalación</t>
  </si>
  <si>
    <t>CON-TOR06</t>
  </si>
  <si>
    <t>Conector de polipropileno macho PPR 50 mm x 1 1/2" (1 1/2''x1 1/2'') Fig. 703PP.5038, marca Rotoplas o Similar, Incluye: suministro e instalación</t>
  </si>
  <si>
    <t>cod-001</t>
  </si>
  <si>
    <t>Codo de polipropileno macho 90º, 20 mm x 1/2"  (1/2''x1/2'') Fig. 707390PP.3225, marca Rotoplas o Similar, Incluye: suministro e instalación</t>
  </si>
  <si>
    <t>cod-002</t>
  </si>
  <si>
    <t>Codo de polipropileno macho 90º, 25 mm x 3/4"  (3/4''x3/4'') Fig. 707390PP.3225, marca Rotoplas o Similar, Incluye: suministro e instalación</t>
  </si>
  <si>
    <t>cod-003</t>
  </si>
  <si>
    <t>Codo de polipropileno macho 90º, 32 mm x 1"  (1''x1'') Fig. 707390PP.3225, marca Rotoplas o Similar, Incluye: suministro e instalación</t>
  </si>
  <si>
    <t>cod-004</t>
  </si>
  <si>
    <t>Codo de polipropileno macho 90º, 40 mm x 1 1/4"  (1 1/4''x1 1/4'') Fig. 707390PP.3225, marca Rotoplas o Similar, Incluye: suministro e instalación</t>
  </si>
  <si>
    <t>cod-005</t>
  </si>
  <si>
    <t>Codo de polipropileno macho 90º, 50 mm x 1 1/2"  (1 1/2''x1 1/2'') Fig. 707390PP.3225, marca Rotoplas o Similar, Incluye: suministro e instalación</t>
  </si>
  <si>
    <t>tee-ppr 01</t>
  </si>
  <si>
    <t>Tee de polipropileno normal PPR, 20 mm  1/2'' Fig. 711PP.20, marca Rotoplas o Similar, Incluye: suministro e instalación</t>
  </si>
  <si>
    <t>tee-ppr 02</t>
  </si>
  <si>
    <t>Tee de polipropileno normal PPR, 25 mm  3/4'' Fig. 711PP.25, marca Rotoplas o Similar, Incluye: suministro e instalación</t>
  </si>
  <si>
    <t>tee-ppr 03</t>
  </si>
  <si>
    <t>Tee de polipropileno normal PPR, 32 mm  1'' Fig. 711PP.32, marca Rotoplas o Similar, Incluye: suministro e instalación</t>
  </si>
  <si>
    <t>tee-ppr 04</t>
  </si>
  <si>
    <t>Tee de polipropileno normal PPR, 40 mm  1 1/4'' Fig. 711PP.40, marca Rotoplas o Similar, Incluye: suministro e instalación</t>
  </si>
  <si>
    <t>tee-ppr 05</t>
  </si>
  <si>
    <t>Tee de polipropileno normal PPR, 50 mm  1 1/2'' Fig. 711PP.50, marca Rotoplas o Similar, Incluye: suministro e instalación</t>
  </si>
  <si>
    <t>VVAL-COM13</t>
  </si>
  <si>
    <t>Válvula compuerta Fig.83 de 13 mm roscable, Incluye: suministro, instalación, mano de obra, equipo y herramienta.</t>
  </si>
  <si>
    <t>VVAL-COM19</t>
  </si>
  <si>
    <t>Válvula compuerta Fig.83 de 19 mm roscable, Incluye: suministro, instalación, mano de obra, equipo y herramienta.</t>
  </si>
  <si>
    <t>VVAL-COM32</t>
  </si>
  <si>
    <t>Válvula compuerta Fig.83 de 32 mm roscable, Incluye: suministro, instalación, mano de obra, equipo y herramienta.</t>
  </si>
  <si>
    <t>VVAL-COM38</t>
  </si>
  <si>
    <t>Válvula compuerta Fig.83 de 38 mm roscable, Incluye: suministro, instalación, mano de obra, equipo y herramienta.</t>
  </si>
  <si>
    <t>FLOT13</t>
  </si>
  <si>
    <t>Válvula para flotador Fig.04 de 13 mm roscable, Incluye: suministro, instalación, mano de obra, equipo y herramienta.</t>
  </si>
  <si>
    <t>tapon-13</t>
  </si>
  <si>
    <t>Tapón de polipropileno PPR 20 mm  1/2'' Fig. 717PP.20, marca Rotoplas o similar, Incluye: suministro e instalación</t>
  </si>
  <si>
    <t>tuer-38</t>
  </si>
  <si>
    <t>Tuerca de polipropileno unión PPR, 38 mm  1 1/2'' Fig. 733PP.32, marca Rotoplas, Incluye: suministro e instalación</t>
  </si>
  <si>
    <t>BOM-SUMRG4</t>
  </si>
  <si>
    <t>Bomba sumergible 4" de diam. MOD. KOR1.2-RO7-7 MCA.  ALTAMIRA o similar.  diámetro de descarga de 32 mm. acoplada directamente a motor electrico de 3/4 H.P. girando a 3450 R.P.M., 2F, 3H. 60 H.Z. 220V. VOLTS.. Incluye: materiales, mano de obra, herramienta, equipo, desperdicios, cortes, andamios, acarreos horizontales y/o verticales al sitio de los trabajos, limpieza del área. P.U.O.T.</t>
  </si>
  <si>
    <t>TABLER-BOMB</t>
  </si>
  <si>
    <t>TABLERO DE CONTROL AUTOMATICO  PARA PROGRAMAR EL ARRANQUE A TENSION PLENA  DE UNA BOMBA DE 3/4 H.P. 2F/220v/60Hz., CON FUNCION LOGICA
DE ACUERDO A LA PRESION EXISTENTE EN LA RED CON PROTECCION POR BAJO NIVEL 
EN LA CISTERNA, CON ;
    -CONTROL AUTOMATICO ELECTRONICO PARA REALIZAR LA FUNCION LOGICA.
     -INTERRUPTOR TERMOMAGNETICO PARA  MOTOR.
     -ARRANCADOR MAGNETICO CON PROTECCION POR SOBRECARGA PARA MOTOR.
     -INTERRUPTOR DE PRESION CON RANGO AJUSTABLE.
     -LAMPARAS PILOTO INDICADORAS DE MOTOR OPERANDO.
     -SELECTORES DE OPERACION MANUAL FUERA-AUTOMATICO.
     -JUEGO DE SENSORES DE NIVEL PARA CISTERNAY TINACO
     -GABINETE NEMA 1 TAMAÑO ADECUADO A COMPONENTES.</t>
  </si>
  <si>
    <t>CALEN-VENTO</t>
  </si>
  <si>
    <t>Calentador instantaneo MOD. BALANZ VENTO 20 MCA. BOSCH Incluye: materiales, mano de obra, herramienta, equipo, desperdicios, cortes, andamios, acarreos horizontales y/o verticales al sitio de los trabajos, limpieza del área. P.U.O.T.</t>
  </si>
  <si>
    <t>pint-13-38</t>
  </si>
  <si>
    <t>Suministro y aplicación de anticorrosivo primario de cromato de zinc y dos manos de esmalte alquidálico color azul O rojo. Sobre tubería de polipropileno PPR de 20 mm a 50 mm (1/2” a 1 ½”), incluye: materiales, limpieza,mano de obra</t>
  </si>
  <si>
    <t>soport-1</t>
  </si>
  <si>
    <t>Soportes de polipropileno de Clip para tubería PPR, 20 mm  1/2'' Fig. ST02.20, marca Rotoplas o Similar, Incluye: suministro e instalación</t>
  </si>
  <si>
    <t>soport-2</t>
  </si>
  <si>
    <t>Soportes de polipropileno de Clip para tubería PPR, 25 mm  3/4'' Fig. ST02.25, marca Rotoplas o Similar, Incluye: suministro e instalación</t>
  </si>
  <si>
    <t>soport-3</t>
  </si>
  <si>
    <t>Soportes de polipropileno de Clip para tubería PPR, 32 mm  1'' Fig. ST02.32, marca Rotoplas o Similar, Incluye: suministro e instalación</t>
  </si>
  <si>
    <t>soport-4</t>
  </si>
  <si>
    <t>Soportes de polipropileno de Clip para tubería PPR, 40 mm  1 1/4'' , marca Rotoplas o Similar, Incluye: suministro e instalación</t>
  </si>
  <si>
    <t>soport-5</t>
  </si>
  <si>
    <t>Soportes de polipropileno de Clip para tubería PPR, 50 mm  1 1/2'' , marca Rotoplas o Similar, Incluye: suministro e instalación</t>
  </si>
  <si>
    <t>SANITARIA</t>
  </si>
  <si>
    <t>tub,san,150</t>
  </si>
  <si>
    <t>Tubo dePVC sanitario de 150 mm. de diámetro, incluye: materiales, acarreos, cortes, desperdicios, mano de obra, pruebas, equipo y herramienta.</t>
  </si>
  <si>
    <t>tub.san100</t>
  </si>
  <si>
    <t>Tubo de PVC sanitario, de 100 mm. de diámetro, incluye: materiales, acarreos, cortes, desperdicios, mano de obra, pruebas, equipo y herramienta.</t>
  </si>
  <si>
    <t>tub.san75</t>
  </si>
  <si>
    <t>Tubo de PVC sanitario, de 75 mm. de diámetro, incluye: materiales, acarreos, cortes, desperdicios, mano de obra, pruebas, equipo y herramienta.</t>
  </si>
  <si>
    <t>tub.san50</t>
  </si>
  <si>
    <t>Tubo de PVC sanitario, de 50 mm. de diámetro, incluye: materiales, acarreos, cortes, desperdicios, mano de obra, pruebas, equipo y herramienta.</t>
  </si>
  <si>
    <t>tub.san40</t>
  </si>
  <si>
    <t>Tubo de PVC sanitario, de 40 mm. de diámetro, incluye: materiales, acarreos, cortes, desperdicios, mano de obra, pruebas, equipo y herramienta.</t>
  </si>
  <si>
    <t>COD.san100X45</t>
  </si>
  <si>
    <t>CODO de PVC sanitario, de 45 x100mm. de diámetro, incluye: materiales, acarreos, cortes, desperdicios, mano de obra, pruebas, equipo y herramienta.</t>
  </si>
  <si>
    <t>COD.san75X45</t>
  </si>
  <si>
    <t>CODO de PVC sanitario, de 45 x75mm. de diámetro, incluye: materiales, acarreos, cortes, desperdicios, mano de obra, pruebas, equipo y herramienta.</t>
  </si>
  <si>
    <t>COD.san50X45</t>
  </si>
  <si>
    <t>CODO de PVC sanitario, de 45 x50mm. de diámetro, incluye: materiales, acarreos, cortes, desperdicios, mano de obra, pruebas, equipo y herramienta.</t>
  </si>
  <si>
    <t>COD.san40X90</t>
  </si>
  <si>
    <t>CODO de PVC sanitario, de 90 x40mm. de diámetro, incluye: materiales, acarreos, cortes, desperdicios, mano de obra, pruebas, equipo y herramienta.</t>
  </si>
  <si>
    <t>CO.san100X90</t>
  </si>
  <si>
    <t>CODO de PVC sanitario, de 90 x100mm. de diámetro, incluye: materiales, acarreos, cortes, desperdicios, mano de obra, pruebas, equipo y herramienta.</t>
  </si>
  <si>
    <t>CO,san150x90</t>
  </si>
  <si>
    <t>CODO de PVC sanitario, de 90 x150mm. de diámetro, incluye: materiales, acarreos, cortes, desperdicios, mano de obra, pruebas, equipo y herramienta.</t>
  </si>
  <si>
    <t>yee100pvc</t>
  </si>
  <si>
    <t>Yee de PVC sanitario r de 100 mm. de diámetro, incluye: materiales, acarreos, mano de obra, pruebas, equipo y herramienta.</t>
  </si>
  <si>
    <t>yee500pvc</t>
  </si>
  <si>
    <t>Yee de PVC sanitario  de 50 mm. de diámetro, incluye: materiales, acarreos, mano de obra, pruebas, equipo y herramienta.</t>
  </si>
  <si>
    <t>REDUCPVC-03</t>
  </si>
  <si>
    <t>Reducción de PVC sanitario  de 50x40 mm. de diámetro, incluye: materiales, acarreos, mano de obra, pruebas, equipo y herramienta.</t>
  </si>
  <si>
    <t>REDUCPVC-04</t>
  </si>
  <si>
    <t>Reducción de PVC sanitario  de 100x50 mm. de diámetro, incluye: materiales, acarreos, mano de obra, pruebas, equipo y herramienta.</t>
  </si>
  <si>
    <t>REDUCPVC-05</t>
  </si>
  <si>
    <t>Reducción de PVC sanitario  de 100x75 mm. de diámetro, incluye: materiales, acarreos, mano de obra, pruebas, equipo y herramienta.</t>
  </si>
  <si>
    <t>ADP-ESGPVC50</t>
  </si>
  <si>
    <t>Adaptador pvc espiga sanitario a galvanizado  50 mm, incluye: materiales, acarreos, mano de obra, pruebas, equipo y herramienta.</t>
  </si>
  <si>
    <t>ADP-ESGPV100</t>
  </si>
  <si>
    <t>Adaptador pvc espiga sanitario a galvanizado  100 mm, incluye: materiales, acarreos, mano de obra, pruebas, equipo y herramienta.</t>
  </si>
  <si>
    <t>ADP-ESGPVC40</t>
  </si>
  <si>
    <t>Adaptador pvc espiga sanitario a galvanizado  40 mm, incluye: materiales, acarreos, mano de obra, pruebas, equipo y herramienta.</t>
  </si>
  <si>
    <t>registro 60x40</t>
  </si>
  <si>
    <t>Registro sanitario con mediadas interiores de 0.60 x 0.40 y 1.00 m. de profundidad, fabicado con muros de tabique rojo recocido, asentado con mezcla cemento arena en proporción de 1:5, sobre firme de 0.08 m. y cubierta de 0.1 m. de espesor de concreto hecho en obra de F'c=200 kg/cm2, armado con varilla del # 3 @ 15 cm. con dala de remate de 15x15 cm. armada con 4 vars. # 3 y estribos del # 2 @ 20 cm. con marco y contramarco a base de ángulo 1/4"x3" (7.29 kg/m) y ángulo 1/4"x2 1/2" (6.1 kg/m) respectivamente, Incluye: excavación en terreno blando, suministro de materiales, acarreos, desperdicios, habilitado, cimbrado, descimbrado, acabado pulido en interior, limpieza, mano de obra, equipo y herramienta.</t>
  </si>
  <si>
    <t>GAS</t>
  </si>
  <si>
    <t>Tubo de cobre rigido tipo l de 1/2 de diametro para gas LP,marca nacobre. incluye: instalacion, pruebas, mano de obra, equipo y herramienta.</t>
  </si>
  <si>
    <t>Tubo de cobre rigido tipo l de 3/4 de diametro para gas LP,marca nacobre. incluye: instalacion, pruebas, mano de obra, equipo y herramienta.</t>
  </si>
  <si>
    <t>Codo de cobre 1/2 de diametro ,marca nacobre. incluye: instalacion, pruebas, mano de obra, equipo y herramienta.</t>
  </si>
  <si>
    <t>Codo de cobre 3/4 de diametro ,marca nacobre. incluye: instalacion, pruebas, mano de obra, equipo y herramienta.</t>
  </si>
  <si>
    <t>Tee de cobre 1/2 de diametro ,marca nacobre. incluye: instalacion, pruebas, mano de obra, equipo y herramienta.</t>
  </si>
  <si>
    <t>Tee de cobre 3/4 de diametro ,marca nacobre. incluye: instalacion, pruebas, mano de obra, equipo y herramienta.</t>
  </si>
  <si>
    <t>Reduccion bushing de cobre de 3/4 x 1/2 de diametro ,marca nacobre. incluye: instalacion, pruebas, mano de obra, equipo y herramienta.</t>
  </si>
  <si>
    <t>Tuerca de 1/2 de cobre, marca nacobre . incluye: instalacion, pruebas, mano de obra, equipo y herramienta.</t>
  </si>
  <si>
    <t>Tuerca de 3/4 de cobre, marca nacobre . incluye: instalacion, pruebas, mano de obra, equipo y herramienta.</t>
  </si>
  <si>
    <t>valvuglob</t>
  </si>
  <si>
    <t>Valvula de globo de 13 mm. Incluye material mano de obra, equipo y herramienta</t>
  </si>
  <si>
    <t>tanqueestlp</t>
  </si>
  <si>
    <t>Tanque estacionario de gas LP marca marca tatsa con capacidad de 300 lts. Incluye, suministro, colocación habilitado, puebas de funcionamiento, equipo, herramienta y todo lo necesario para su correcta ejecucuión.</t>
  </si>
  <si>
    <t>Total de Instalación Hidrosanitaria y Pluvial</t>
  </si>
  <si>
    <t>Mobiliario sobre diseño</t>
  </si>
  <si>
    <t>CAR-CL-02</t>
  </si>
  <si>
    <t>Closet de madera  MDF NATURAL, de 2.40 m x 2.40 x 0.60, considerando cajoneras, colgadores maleteros etc., de acuerdo a diseño. Incluye toma de medidas antes de elaboración de la pieza, fabricación de la pieza, colocación y ajuste de la pieza, colocación de película, sellado con silicón.</t>
  </si>
  <si>
    <t>BANCA</t>
  </si>
  <si>
    <t xml:space="preserve"> Banca sobre plancha de concreto de 10 de de espesor, sobre muros de tabique de 14 cm, aplanado repellado, color Arena </t>
  </si>
  <si>
    <t>MUROCOR</t>
  </si>
  <si>
    <t>Muro cortina de madera MDF o OBS, en tableros no mayores de 2.20x1.00, de acuerdo a diseño, sobre</t>
  </si>
  <si>
    <t>BARRA TERRAZA T</t>
  </si>
  <si>
    <t xml:space="preserve">Barra de concreto para terraza de 1.65x0.90x0.60 a base barras de albañilería de planchas de concreto, repisas con espacio para tarja,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</si>
  <si>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 TERRAZA</t>
  </si>
  <si>
    <t xml:space="preserve">Barra de concreto para terraza de 1.65x0.90x0.60 a base barras de albañilería de planchas de concreto,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</si>
  <si>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  PARRILLA</t>
  </si>
  <si>
    <t xml:space="preserve">Barra de concreto para cocina de 1.65x0.90x0.60 a base barras de albañilería de planchas de concreto, repisas con espacio para parrilla,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</si>
  <si>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BARRACOC</t>
  </si>
  <si>
    <t xml:space="preserve">Barra de concreto para cocina de 1.76x0.90x0.60 a base barras de albañilería de planchas de concreto, repisas con espacio para tarja, considerando puertas  y  repisas de madera de la región, cajoneras del mismo material, acabado para madera a base de Rubio  Wood cream, transparente, opoca, marca Rubio Monocoat. Incluye: materiales, desperdicios, mano de obra, equipo y herramienta, acarreos horizontales y/o verticales al sitio de los trabajos, limpieza del área de trabajo. P.U.O.T.  </t>
  </si>
  <si>
    <t>Total de Instalación de Mobiliario sobre diseño</t>
  </si>
  <si>
    <t>Limpiezas</t>
  </si>
  <si>
    <t>LIM-01</t>
  </si>
  <si>
    <t>Aplicación de limpiezas finales de obra, considerando todo el equipo necesario para entrega final de obra.  Incluye: materiales, mano de obra, equipo y herramienta, desperdicios, cortes, montaje, acarreos de los materiales al sitios de los trabajos, limpieza del área de trabajo. P.U.O.T.</t>
  </si>
  <si>
    <t>Total de limpiezas:</t>
  </si>
  <si>
    <t>Exteriores</t>
  </si>
  <si>
    <t>M3</t>
  </si>
  <si>
    <t>Plantilla de concreto simple f'c= 100 kg/cm2 de 5 cm de espesor, incluye cimbra común en fronteras,  preparación de la superficie, nivelación, maestreado, colado, mano de obra, equipo y herramienta.</t>
  </si>
  <si>
    <t>Barda perimetral</t>
  </si>
  <si>
    <t>ZMM</t>
  </si>
  <si>
    <t>Zapata MM,  conformada por base y contratrabe integrada, base en dimensiones de 0.80 m x 0.20, armada con 3 var de No. 3 corridas y var de No.3 en sentido transversal a cada 15 cm., contratrabe de 0.25 mx 0.15 m de ancho, armada con 4 var de N. 3 y E de No. 2 20 cm, piezas coladas monoliticamente con concreto f´c=200 kg/ m2, considerando habilitado de acero, cimbrado, colado, vibrado y curado de la superficie con agua o curador fester. Incluye materiales mano de obra, equipo, herramienta, acarreos horizontales y /o verticales al sitio de los trabajos, limpieza durante y al termino del concepto. P.U.O.T.</t>
  </si>
  <si>
    <t>ML</t>
  </si>
  <si>
    <t>MTPE</t>
  </si>
  <si>
    <t xml:space="preserve">Muro de tabicon PESADO de 15 cm de espesor,  con piezas de 15 x 20 x 40 cm, asentado con mortero cemento arena prop. 1:4, junta de hasta 1.5 cm de espsor. Incluye materiales, mano de obra, equipo, herramienta, acarreos horizontales y/o verticales  al sitio de los trabajos, limpieza durante y al termino del concepto. P.U.O.T.  </t>
  </si>
  <si>
    <t>APLA01</t>
  </si>
  <si>
    <t>ACC-01</t>
  </si>
  <si>
    <t>Portón de acceso  posterior, a base de  puertas abatibles, 2 de 1.01 x 3.20 sistema de abatimiento por medio de bilél, bastidor de PTR, forrados por ambas caras con lamina negra</t>
  </si>
  <si>
    <t>Total de Barda perimetral</t>
  </si>
  <si>
    <t>Pisos</t>
  </si>
  <si>
    <t>GUARNCON</t>
  </si>
  <si>
    <t>Guarnición para contension en jardines, en seccion de 15x25, de concreto pobre f'c=150 kg/cm2, considerando excavación para colocación, perfilamiento de zanja,, colocación de protección por medio de plastico negro, cimbrado para colado de guarnición, colado y curado hasta su fraguado final retiro de cimbra al termino del fraguado.</t>
  </si>
  <si>
    <t>ml</t>
  </si>
  <si>
    <t>ADOQUIN</t>
  </si>
  <si>
    <t>Suministro y colocación de adoquin de 10x10x5 cm, color SMAO, sobre cama de arena de 5 cm de espesor. Incluye materiales, mano de obra, equipo, herramienta, acarreos horizontales y/o verticales  al sitio de los trabajos, limpieza durante y al termino del concepto.</t>
  </si>
  <si>
    <t>ADOQUIN2</t>
  </si>
  <si>
    <t xml:space="preserve">Suministro y colocación de adoquin de 10x10x5 cm, color SMAO, sobre losa de concreto armado, asentados con mortero cemento arena prop 1:4 de 1 cm. Incluye materiales, mano de obra, equipo, herramienta, acarreos horizontales y/o verticales  al sitio de los trabajos, limpieza durante y al termino del concepto. </t>
  </si>
  <si>
    <t>Total de Pisos</t>
  </si>
  <si>
    <t>Paleta Vegetal y mobiliario</t>
  </si>
  <si>
    <t>230.08.23</t>
  </si>
  <si>
    <t>Encino.(Quercus obtusata) con una dimension de 3 a 3.5 m de altura con un diametro de tronco de 0.5 m. plantado en tierra mezclada compuesta de la siguiente proporcion 2/3de suelo del sitio y 1/3 de composta,considerando la siembra, y riego durante un mes o hasta su arraigo.Incluye: planta, material, mano de obra, herramienta, acarreos horizontales y verticales al sitio, la siembra,y limpieza del area de plantaciòn. P.U.O.T.</t>
  </si>
  <si>
    <t>230.04.24</t>
  </si>
  <si>
    <t>Mezquite.(prosopis laevigata).con una dimension de 2 m de altura con un diametro de follaje de 1.20m. plantada en tierra mezclada compuesta de la siguiente proporcion 2/3 de tierra del sitio y 1/3 de composta,considerando la siembra, y riego durante un mes o hasta su arraigo.Incluye: planta, material, mano de obra, herramienta, acarreos horizontales y verticales al sitio, la siembra,y limpieza del area de plantaciòn. P.U.O.T.</t>
  </si>
  <si>
    <t>230.04.21</t>
  </si>
  <si>
    <t>Palo verde con una dimension de 2m de altura con un diametro de follaje de 0.60 m. plantada en tierra mezclada compuesta de la siguiente proporcion 2/3 de tierra del sitio y 1/3 de composta,,considerando la siembra, y riego durante un mes o hasta su arraigo.Incluye: planta, material, mano de obra, herramienta, acarreos horizontales y verticales al sitio, la siembra,y limpieza del area de plantaciòn. P.U.O.T.</t>
  </si>
  <si>
    <t>230.04.30</t>
  </si>
  <si>
    <t>Rosa Laurel,  con una dimension de 2m de altura con un diametro de follaje de 0.60 m. plantada en tierra mezclada compuesta de la siguiente proporcion 2/3 de tierra del sitio y 1/3 de composta,,considerando la siembra, y riego durante un mes o hasta su arraigo.Incluye: planta, material, mano de obra, herramienta, acarreos horizontales y verticales al sitio, la siembra,y limpieza del area de plantaciòn. P.U.O.T.</t>
  </si>
  <si>
    <t>010.93.112</t>
  </si>
  <si>
    <t xml:space="preserve">Tierra preparado para recibir jardinería en proporciones de 60% tierra vegetal y 40% tierra de hoja. Incluye: humedecido del material, pruebas de compactación, materiales, mano de obra, equipo y herramienta, acarreos horizontales y/o verticales al sitio de acopio indicado por la supervisión, limpieza del área de trabajo. P.U.O.T. </t>
  </si>
  <si>
    <t>BANC-CONCR</t>
  </si>
  <si>
    <t>Banca de 1.20 x 0.40 x 0.45 m a base de firme de concreto de 5cm, con malla electrosoldada, acabado pulido, soportada sobre 3 muros de block comercial de 15x20x40 cm. Aplanado pulido.</t>
  </si>
  <si>
    <t>Total de Paleta Vegetal y mobiliario</t>
  </si>
  <si>
    <t>Total :</t>
  </si>
  <si>
    <t>IVA 16%</t>
  </si>
  <si>
    <t>Total con IVA 16%:</t>
  </si>
  <si>
    <t>$/m2</t>
  </si>
  <si>
    <t>Monto tope</t>
  </si>
  <si>
    <t>DM-1</t>
  </si>
  <si>
    <t>ESCALERA</t>
  </si>
  <si>
    <t>Columna de 0.30 x 0.50 m. de concreto premezclado F'c=250 kg/cm2, armada con 4 var de No 8 y 2 de No. 6 y 1 E de no. 3 @ 20 y  1 grapa de No. 3 @ 20 cm. Incluye: materiales, mano de obra, equipo y herramienta, cortes, desperdicios, andamios, acarreos del material horizontales y/o verticales al sitio de los trabajos, limpieza del área de trabajo. P.U.O.T.</t>
  </si>
  <si>
    <t>Losa de 15 cm de espesor, de concreto premezclado F'c=250 kg/cm2,, armada con parrilla sencilla de varilla de No. 3 en ambos sentidos, en lecho superior. Incluye: materiales, mano de obra, equipo y herramienta, cortes, desperdicios, andamios, acarreos del material horizontales y/o verticales al sitio de los trabajos, limpieza del área de trabajo. P.U.O.T.</t>
  </si>
  <si>
    <t>LOSA BAJA</t>
  </si>
  <si>
    <t>Refuerzo en lecho superio de losa, por medio de parilla sencilla de No. 3 @ 20 cm en ambos sentidos a  1/4" del claro, a ejes de trabes. Incluye: suministro de materiales, acarreos , cortes, traslapes, desperdicios, habilitado, cimbrado acabado común, descimbrado , limpieza, mano de obra, equipo y herramienta. Incluye: materiales, mano de obra, equipo y herramienta, cortes, desperdicios, andamios, acarreos del material horizontales y/o verticales al sitio de los trabajos, limpieza del área de trabajo. P.U.O.T.</t>
  </si>
  <si>
    <t>TE150X30</t>
  </si>
  <si>
    <t>Trabe Eje 01 (losa de primer nivel) en dimesiones de 0.55x0.30x10.80 m, de concreto premezclado F'c=250 kg/cm2,, armada con 4 var de No. 6, y Refuerzos por temperatura  a base de 2 var de No.6 de 1.60, de desarrollo, considerando dobleces, 1 de dos varillas de No. 6 con un claro de 2.70 y 1 de 2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</si>
  <si>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Estructura metálica perfilés OR, columnas y armaduras (OR 102x102x4.8 de 14.2 kg/m y OR 76x76x4.8 de 10.22 kg/m, incluye: suministro de materiales, acarreos, cortes, trazo, habilitado, soldadura, anclajes en elementos de concreto como trabes, losas, y columnas, aplicación de primer anticorrosivo M-10 de Comex o similar y con recubrimiento de pintura electrostática color negro mate , montaje, mano de obra, maquinaria, equipo, herramienta y todo lo necesario para su correcta ejecución. P.U.O.T.</t>
  </si>
  <si>
    <t>TE250X30</t>
  </si>
  <si>
    <t>Trabe Eje 02 (losa de primer nivel) en dimesiones de 0.55x0.30x10.80 m, de concreto premezclado F'c=250 kg/cm2,, armada con 4 var de No. 6, y Refuerzos por temperatura  a base de 1 var de No.6 de 1.60, de desarrollo, considerando dobleces, 1 de 1 varillas de No. 6 con un claro de 2.70 y 1 de 1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</si>
  <si>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TE350X30</t>
  </si>
  <si>
    <t>Trabe Eje 03 (losa de primer nivel) en dimesiones de 0.55x0.30x10.80 m, de concreto premezclado F'c=250 kg/cm2,, armada con 4 var de No. 6, y Refuerzos por temperatura  a base de 2 var de No. 6 de 1.60, de desarrollo, considerando dobleces, 1 varillla de No. 6  de 2.55 m, 1 de 1  varilla de No. 6 con un claro de 2.70 y 1 de 1 var de No.6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</si>
  <si>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TEA 50X30</t>
  </si>
  <si>
    <t>Trabe Eje A (losa de primer nivel) en dimesiones de 0.55x0.30x12.61 m, de concreto premezclado F'c=250 kg/cm2,, armada con 4 var de No. 6, y Refuerzos por temperatura  a base de 1 var de No. 6 de 1.60, de desarrollo, considerando dobleces, de 1  varilla de No. 6 con un claro de 2.70 y 1 de 1 var de No.6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</si>
  <si>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TEBC50X30</t>
  </si>
  <si>
    <t>Trabe Eje B Y C (losa de primer nivel) en dimesiones de 0.55x0.30x10.80 m, de concreto premezclado F'c=250 kg/cm2,, armada con 4 var de No. 6, y Refuerzos por temperatura  a base de 1 var de No. 6 de 1.60, de desarrollo, considerando dobleces, de 1  varilla de No. 6 con un claro de 2.70 y 1 de 1 var de No.6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</si>
  <si>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DD-1</t>
  </si>
  <si>
    <t>Dala DD-1 de  armada con 4 var de No. 3  y E de No, 2 @ 20 cm,, de concreto premezclado F'c=250 kg/cm2, Incluye: materiales, mano de obra, equipo y herramienta, cortes, desperdicios, andamios, acarreos del material horizontales y/o verticales al sitio de los trabajos, limpieza del área de trabajo. P.U.O.T.</t>
  </si>
  <si>
    <t>ADD-01</t>
  </si>
  <si>
    <t>Amarre de desplante adicional a Dala DD-1, considerando 4 va de No. 4, y 1 de No. 3 con un desarrollo tipo columpio  de hata 1.50 m considerando dobleces y parrilla de varilla de No. 3 @ 20 cm en ambos sentidos, considerando un ancho a ejes de muro de 1.20 m de concreto premezclado F'c=250 kg/cm2. Incluye: materiales, mano de obra, equipo y herramienta, cortes, desperdicios, andamios, acarreos del material horizontales y/o verticales al sitio de los trabajos, limpieza del área de trabajo. P.U.O.T.</t>
  </si>
  <si>
    <t>TE-01</t>
  </si>
  <si>
    <t>Trabe de escalera de 0.24 m x 0.40 m., armada con 4 var de No. 3  y E de No, 3 @ 20 cm,, de concreto premezclado F'c=250 kg/cm2, Incluye: materiales, mano de obra, equipo y herramienta, cortes, desperdicios, andamios, acarreos del material horizontales y/o verticales al sitio de los trabajos, limpieza del área de trabajo. P.U.O.T.</t>
  </si>
  <si>
    <t>Dala DM de 0.30x0.60, armada con 4 var de no. 4 y E de no. 3 @ 20, de concreto premezclado F'c=250 kg/cm2, Incluye: materiales, mano de obra, equipo y herramienta, cortes, desperdicios, andamios, acarreos del material horizontales y/o verticales al sitio de los trabajos, limpieza del área de trabajo. P.U.O.T.</t>
  </si>
  <si>
    <t>Losa de escalera de 15 cm de espesor  armado con doble parrilla de varilla de No. 4 @ 20 cm en ambos lechos y ambos sentidos, considerando refuerzos en conexiones con una parrilla de varilla de No. 3, con desarollo de hata 90 cm, cada que exista un quiebre, colada con concreto premezclado F'c=250 kg/cm2, Incluye: materiales, mano de obra, equipo y herramienta, cortes, desperdicios, andamios, acarreos del material horizontales y/o verticales al sitio de los trabajos, limpieza del área de trabajo. P.U.O.T.</t>
  </si>
  <si>
    <t>FORJAESCA</t>
  </si>
  <si>
    <t>Forja para escalones, de 18 cm de peralte y 30 cm de  huella con 2 var en sentido de huella y refuerzos en sentido corto para escalon con 8 var de No. 3 con un desarrollo de  hasta 1.00 m , colada con concreto premezclado F'c=250 kg/cm2, Incluye: materiales, mano de obra, equipo y herramienta, cortes, desperdicios, andamios, acarreos del material horizontales y/o verticales al sitio de los trabajos, limpieza del área de trabajo. P.U.O.T.</t>
  </si>
  <si>
    <t>TE150X30.1</t>
  </si>
  <si>
    <t>Trabe Eje 01 (losa de primer segundo nivel) en dimesiones de 0.55x0.30x10.80 m, de concreto premezclado F'c=250 kg/cm2,, armada con 4 var de No. 6, y 2 var de No.3 y Refuerzos por temperatura  a base de 1 var de No.4 de 1.60, de desarrollo, considerando dobleces, 1 de dos varillas de No. 4 con un claro de 2.70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</si>
  <si>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TE250X30.1</t>
  </si>
  <si>
    <t>Trabe Eje 02 (losa de segundo nivel) en dimesiones de 0.55x0.30x10.80 m, de concreto premezclado F'c=250 kg/cm2,, armada con 4 var de No. 6,, 2 de No. 3 y Refuerzos por temperatura  a base de 1 var de No.4 de 1.60, de desarrollo, considerando dobleces, 1 de 1 varillas de No. 4 con un claro de 2.70, 2 var de No. 4 de 2.55 m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</si>
  <si>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TE350X30.1</t>
  </si>
  <si>
    <t>Trabe Eje 03 (losa de segundo nivel) en dimesiones de 0.55x0.30x10.80 m, de concreto premezclado F'c=250 kg/cm2,, armada con 4 var de No. 6 y 2 de No. 3, y Refuerzos por temperatura  a base de 1 var de No. 4 de 1.60, de desarrollo, considerando dobleces, 1 varillla de No. 4  de 2.55 m, 1 de 1  varilla de No. 4 con un claro de 2.70 y 1 de 1 var de No.4 de 1.60,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</si>
  <si>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TEA 50X30.1</t>
  </si>
  <si>
    <t>Trabe Eje A (losa de segundo nivel) en dimesiones de 0.55x0.30x12.61 m, de concreto premezclado F'c=250 kg/cm2,, armada con 4 var de No. 6, y Refuerzos por temperatura  a base de 1 var de No. 4 de 1.60, de desarrollo, considerando dobleces, de 1  varilla de No. 4 con un claro de 2.70 y 1 de 1 var de No.4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</si>
  <si>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TEBC50X30.1</t>
  </si>
  <si>
    <t>Trabe Eje B Y C (losa de segundo nivel) en dimesiones de 0.55x0.30x10.80 m, de concreto premezclado F'c=250 kg/cm2,, armada con 4 var de No. 6, 2 de No 3 , y Refuerzos por temperatura  a base de 1 var de No. 4 de 1.60, de desarrollo, considerando dobleces, de 1  varilla de No. 4 con un claro de 2.70 y 1 de 1 var de No.4 de 3.60, de desarrollo, considerando dobleces, 40 estribos de No., 3 @ 10 cm, colocados a ejes del proyecto, de acuerdo a lo indicado al plano, el resto de la pieza, con estribos de No. 3 @ 20 cm. Incluye: materiales, mano de obra, equipo y herramienta, cortes, desperdicios, andamios, acarreos del material horizontales y/o verticales al sitio de los trabajos, limpieza del área de trabajo. P.U.O.T.</t>
  </si>
  <si>
    <t>vintex-multe</t>
  </si>
  <si>
    <t xml:space="preserve">Firme de 10 cm. de espesor de concreto hecho en obra de F'c= 100 kg/cm2, con refuerzo armado simple con varilla del #3 @ 0.30 m en ambos sentidos,  incluye: preparación de la superficie, nivelación, maestreado y colado. Incluye: materiales, mano de obra, herramienta, acarreos horizontales y/o verticales, limpieza del área de trabajo y todo lo necesario para su correcta ejecución. P.U.O.T. </t>
  </si>
  <si>
    <t>Ventana un fijo de 1.20 x 1.90 m. de altura  armado con Marco perimetral de perfil tubular de 3/4" x 2 1/4" cal. 20, Marco abatible de solera metálica de 1", Cristal claro de 9mm de espesor fijo a marco metálico con cinta norton y posteriormente silicón transparente, Bisagras metálicas marca Truper BSO-1 44639 , con recubrimiento de pintura electrostática color negro mate.. con recubrimiento de pintura electrostática color negro mate.,  Incluye: materiales, acarreos, cortes, desperdicios, aplicación de soldadura,  esmerilado, tornillos, fijación,  mano de obra, equipo y herramienta</t>
  </si>
  <si>
    <t>puert 1 acce</t>
  </si>
  <si>
    <t>Cancel 6 Hojas corredizo de 4.75 m. de ancho por 2.5 m. de altura, de perfiles de aluminio de 3'' pulgadas, anodizado duranodick, y cristal filtrasol gris de 6 mm, Incluye: suministro de materiales, cortes, desperdicios, fijación, sellado, limpieza, mano de obra, equipo y herramienta.</t>
  </si>
  <si>
    <t>Cancel 6 Hojas corredizo de 4.95 m. de ancho por 2.5 m. de altura, de perfiles de aluminio de 3'' pulgadas, anodizado duranodick, y cristal filtrasol gris de 6 mm, Incluye: suministro de materiales, cortes, desperdicios, fijación, sellado, limpieza, mano de obra, equipo y herramienta.</t>
  </si>
  <si>
    <t>Ventana 6 corredizo de 4.95 m. de ancho por 1.9 m. de altura, de perfiles de aluminio de 3'' pulgadas, pintado blanco, y cristal tintex verde de 6 mm, Incluye: suministro de materiales, cortes, desperdicios, fijación, sellado, limpieza, mano de obra, equipo y herramienta.</t>
  </si>
  <si>
    <t>louve1</t>
  </si>
  <si>
    <t>louve2</t>
  </si>
  <si>
    <t>CAN-6hojas c</t>
  </si>
  <si>
    <t>suministro e instalacion de Cancel corredizo de 4.93 m. de ancho por 2.5 m. de altura, de 6 hojas de 0.82 x 2.5m, elaborado con Perfil tubular de 3/4" x 2 1/4" cal. 20 con recubrimiento de pintura electrostática, Riel superior marca Ducasse mod. U-30, Marco perimetral de perfil tubular de 3/4" x 2 1/4" cal 20, Cristal claro de 9mm de espesor fijo a marco metálico con cinta norton y posteriormente silicón transparente.  Incluye: suministro de materiales, cortes, desperdicios, fijación, sellado, limpieza, mano de obra, equipo y herramienta.</t>
  </si>
  <si>
    <t>Portón acceso de 1.34 m. de ancho por  2.5m. de altura, con Marco perimetral de perfil tubular de 3/4" x 2 1/4" cal. 20, y tablero a base de soleras metálicas de 2" , Perfiles metálicos redondos de 1cm Ø Bisagras metálicas marca Truper BSO-1 44639, Jaladeras metálicas a base de redondos rolados  Incluye: suministro de materiales, bibeles, tejuelos, pasadores, Cerradura de sobreponer, colocación, corte, soldadura, aplicación de pintura de esmalte limpieza, mano de obra, equipo y herramienta.</t>
  </si>
  <si>
    <t>MESA-LIFETME0</t>
  </si>
  <si>
    <t>Suministro y colocación de Mueble control de acceso constituido por: mueble de 2.00 x 0.35 x 2.40 m de altura, Laterales a base de MDF de 18mm, acabado natural con recubrimiento de esmalte tipo laca transparente a dos manos. constituido por 5 repisas distribuidad uniformemente y 2 Puertas a base de MDF de 18mm, acabado natural con recubrimiento de esmalte de 0.50m x 0.8 m de altura, de.  incluye: suministro de materiales y armado de mueble, colocación en su lugar definitivo, bastidor, bisagras, formica, zoclo y cubierta, sellador, acarreos, nivelación y fijación, materiales de consumo menor, mano de obra especializada, herramienta, equipo, limpieza y todo lo necesario para su correcta ejecución.</t>
  </si>
  <si>
    <t>Caja5x5traqt</t>
  </si>
  <si>
    <t>Lumarbowallc</t>
  </si>
  <si>
    <t>INTRR-3PX100</t>
  </si>
  <si>
    <t>150.35.02</t>
  </si>
  <si>
    <t>Tubería conduit de PVC tipo pesado de 19 mm de diámetro, marca Tubo Rex o equivalente en calidad. Incluye: materiales, mano de obra, herramienta, equipo, desperdicios, cortes, andamios, acarreos horizontales y/o verticales al sitio de los trabajos, limpieza del área. P.U.O.T.</t>
  </si>
  <si>
    <t>150.35.11</t>
  </si>
  <si>
    <t>Tubería conduit de PVC de 25 mm de diámetro, marca Rexolit o equivalente en calidad, considerando guía de alambre galvanizado calibre 14. Incluye: materiales, mano de obra, herramienta, equipo, desperdicios, cortes, andamios, acarreos horizontales y/o verticales al sitio de los trabajos, limpieza del área. P.U.O.T.</t>
  </si>
  <si>
    <t>150.35.04</t>
  </si>
  <si>
    <t>Tubería conduit de PVC tipo pesado de 32 mm de diámetro, marca Tubo Rex o equivalente en calidad. Incluye: materiales, mano de obra, herramienta, equipo, desperdicios, cortes, andamios, acarreos horizontales y/o verticales al sitio de los trabajos, limpieza del área. P.U.O.T.</t>
  </si>
  <si>
    <t>150.35.01</t>
  </si>
  <si>
    <t>Tubería conduit de PVC tipo pesado de 13 mm de diámetro, marca Tubo Rex o equivalente en calidad. Incluye: materiales, mano de obra, herramienta, equipo, desperdicios, cortes, andamios, acarreos horizontales y/o verticales al sitio de los trabajos, limpieza del área. P.U.O.T.</t>
  </si>
  <si>
    <t>150.05.23</t>
  </si>
  <si>
    <t>Caja de PVC de 19 mm con tapa, marca Tubo Rex o equivalente en calidad. Incluye: materiales, mano de obra, herramienta, equipo, desperdicios, cortes, andamios, acarreos horizontales y/o verticales al sitio de los trabajos, limpieza del área. P.U.O.T.</t>
  </si>
  <si>
    <t>150.05.21</t>
  </si>
  <si>
    <t>Caja de PVC de 13 mm con tapa, marca Tubo Rex o equivalente en calidad. Incluye: materiales, mano de obra, herramienta, equipo, desperdicios, cortes, andamios, acarreos horizontales y/o verticales al sitio de los trabajos, limpieza del área. P.U.O.T.</t>
  </si>
  <si>
    <t>150.05.24</t>
  </si>
  <si>
    <t>Caja de PVC de 25 mm con tapa, marca Tubo Rex o equivalente en calidad. Incluye: materiales, mano de obra, herramienta, equipo, desperdicios, cortes, andamios, acarreos horizontales y/o verticales al sitio de los trabajos, limpieza del área. P.U.O.T.</t>
  </si>
  <si>
    <t>150.12.12</t>
  </si>
  <si>
    <t>Contratuerca y monitor de P.V.C. de 19  mm de diámetro, marca Domex o equivalente en calidad. Incluye: materiales, mano de obra, herramienta, equipo, desperdicios, cortes, andamios, acarreos horizontales y/o verticales al sitio de los trabajos, limpieza del área. P.U.O.T.</t>
  </si>
  <si>
    <t>150.12.13</t>
  </si>
  <si>
    <t>Contratuerca y monitor de P.V.C. de 25 mm de diámetro, marca Domex o equivalente en calidad. Incluye: materiales, mano de obra, herramienta, equipo, desperdicios, cortes, andamios, acarreos horizontales y/o verticales al sitio de los trabajos, limpieza del área. P.U.O.T.</t>
  </si>
  <si>
    <t>150.12.15</t>
  </si>
  <si>
    <t>Contratuerca y monitor de P.V.C. de 32 mm de diámetro, marca Domex o equivalente en calidad. Incluye: materiales, mano de obra, herramienta, equipo, desperdicios, cortes, andamios, acarreos horizontales y/o verticales al sitio de los trabajos, limpieza del área. P.U.O.T.</t>
  </si>
  <si>
    <t>150.10.01</t>
  </si>
  <si>
    <t>Codo Conduit PVC de 13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</si>
  <si>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150.10.02</t>
  </si>
  <si>
    <t>Codo Conduit PVC de 19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</si>
  <si>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150.10.03</t>
  </si>
  <si>
    <t>Codo Conduit PVC de 25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</si>
  <si>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150.10.04</t>
  </si>
  <si>
    <t>Codo Conduit PVC de 32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</si>
  <si>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150.11.10</t>
  </si>
  <si>
    <t>Conector conduit PVC de 13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</si>
  <si>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150.11.11</t>
  </si>
  <si>
    <t>Conector conduit PVC de 19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</si>
  <si>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150.11.12</t>
  </si>
  <si>
    <t>Conector conduit PVC de 25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</si>
  <si>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150.11.13</t>
  </si>
  <si>
    <t>Conector conduit PVC de 32 mm de diámetro pesado, marca Tubos Rex o equivalente en calidad. Incluye: materiales, mano de obra, herramienta, equipo, desperdicios, cortes, cementante, andamios, acarreos horizontales y/o verticales al sitio de los trabajos, limpieza del área. P.U.O.T.</t>
  </si>
  <si>
    <t>150.08.33</t>
  </si>
  <si>
    <t>Caja registro serie rectangular FST-2, de 21 mm de diámetro, marca Crouse Hinds Domex o equivalente en calidad, con tapa y empaque. Incluye: materiales, mano de obra, herramienta, equipo, desperdicios, cortes, andamios, acarreos horizontales y/o verticales al sitio de los trabajos, limpieza del área. P.U.O.T.</t>
  </si>
  <si>
    <t>150.03.34</t>
  </si>
  <si>
    <t>Cable THW-LS No.12 AWG (negro), marca Condumex o equivalente en calidad. Incluye: materiales, mano de obra, herramienta, equipo, desperdicios, cortes, andamios, acarreos horizontales y/o verticales al sitio de los trabajos, limpieza del área. P.U.O.T.</t>
  </si>
  <si>
    <t>150.03.33</t>
  </si>
  <si>
    <t>Cable THW-LS No.10 AWG (negro), marca Condumex o equivalente en calidad. Incluye: materiales, mano de obra, herramienta, equipo, desperdicios, cortes, andamios, acarreos horizontales y/o verticales al sitio de los trabajos, limpieza del área. P.U.O.T.</t>
  </si>
  <si>
    <t>150.03.10</t>
  </si>
  <si>
    <t>Cable de cobre desnudo No. 8 AWG, marca Condumex o equivalente en calidad. Incluye: materiales, mano de obra, herramienta, equipo, desperdicios, cortes, andamios, acarreos horizontales y/o verticales al sitio de los trabajos, limpieza del área. P.U.O.T.</t>
  </si>
  <si>
    <t>150.03.12</t>
  </si>
  <si>
    <t>Cable de cobre desnudo del No. 12  AWG, marca Condumex o equivalente en calidad. Incluye: materiales, mano de obra, herramienta, equipo, desperdicios, cortes, andamios, acarreos horizontales y/o verticales al sitio de los trabajos, limpieza del área. P.U.O.T.</t>
  </si>
  <si>
    <t>150.03.13</t>
  </si>
  <si>
    <t>Cable de cobre desnudo No. 14  AWG, marca Condumex o equivalente en calidad. Incluye: materiales, mano de obra, herramienta, equipo, desperdicios, cortes, andamios, acarreos horizontales y/o verticales al sitio de los trabajos, limpieza del área. P.U.O.T.</t>
  </si>
  <si>
    <t>150.03.29</t>
  </si>
  <si>
    <t>Cable THW-LS No.2 AWG (negro), marca Condumex o equivalente en calidad. Incluye: materiales, mano de obra, herramienta, equipo, desperdicios, cortes, andamios, acarreos horizontales y/o verticales al sitio de los trabajos, limpieza del área. P.U.O.T.</t>
  </si>
  <si>
    <t>150.03.30</t>
  </si>
  <si>
    <t>Cable THW-LS No.4 AWG (negro), marca Condumex o equivalente en calidad. Incluye: materiales, mano de obra, herramienta, equipo, desperdicios, cortes, andamios, acarreos horizontales y/o verticales al sitio de los trabajos, limpieza del área. P.U.O.T.</t>
  </si>
  <si>
    <t>110.10.02</t>
  </si>
  <si>
    <t>Abrazadera Omega de 19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</si>
  <si>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110.10.03</t>
  </si>
  <si>
    <t>Abrazadera Omega de 25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</si>
  <si>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110.10.04</t>
  </si>
  <si>
    <t>Abrazadera Omega de 32 mm de diámetro, marca Clevis o equivalente en calidad, considerando pija y taquete de fijación. Incluye: materiales, mano de obra, herramienta, equipo, acarreos horizontales y/o verticales al sitio de los trabajos, limpieza del área. Según ficha técnica de construcción 110.10. P.U.O.T.</t>
  </si>
  <si>
    <t>150.62.65</t>
  </si>
  <si>
    <t>Interruptor termomagnético NQOD de 1P, 15 AMP, marca. Squere' D o equivalente en calidad. Incluye: interruptor, mano de obra, herramienta, equipo, conexión y pruebas, acarreos horizontales y/o verticales al sitio de los trabajos, limpieza del área. P.U.O.T.</t>
  </si>
  <si>
    <t>150.62.66</t>
  </si>
  <si>
    <t>Interruptor termomagnético NQOD de 1P, 20 AMP,  marca. Squere' D o equivalente en calidad. Incluye: interruptor, mano de obra, herramienta, equipo, conexión y pruebas, acarreos horizontales y/o verticales al sitio de los trabajos, limpieza del área. P.U.O.T.</t>
  </si>
  <si>
    <t>150.61.31</t>
  </si>
  <si>
    <t>Interruptor termomagnético atornillable  QOB de 2P, 15 AMP, No. de catálogo  QOB215, marca. Square D o equivalente en calidad. Incluye: interruptor, mano de obra, herramienta, equipo, conexión y pruebas, acarreos horizontales y/o verticales al sitio de los trabajos, limpieza del área. P.U.O.T.</t>
  </si>
  <si>
    <t>UE- ABNQ54GM</t>
  </si>
  <si>
    <t>Terstato.zon</t>
  </si>
  <si>
    <t>160.27.06</t>
  </si>
  <si>
    <t>Codo de PVC a PVC de 90º de 19 mm de diámetro, marca Irritrol o equuivalente en calidad. Incluye: materiales, mano de obra, herramienta, equipo, desperdicos, acarreos horizontales y/o verticales al sitio de trabajo, limpieza del área. Según ficha técnica de construcción 160.27. P.U.O.T.</t>
  </si>
  <si>
    <t>plomo de 0.90 m. x 0.90 m. x 1.6 mm. de espesor con malla de tela de gallinero de 13 mm. soldada en su periferia (fabricada en obra ), en pretil de orilla.</t>
  </si>
  <si>
    <t xml:space="preserve">TABLERO DE CONTROL AUTOMATICO  PARA PROGRAMAR EL ARRANQUE A TENSION PLENA  DE UNA BOMBA DE 3/4 H.P. 2F/220v/60Hz., CON FUNCION LOGICA DE ACUERDO A LA PRESION EXISTENTE EN LA RED CON PROTECCION POR BAJO NIVEL </t>
  </si>
  <si>
    <t>COD.san100X4</t>
  </si>
  <si>
    <t>registro 60x</t>
  </si>
  <si>
    <t>Tanque estacionario de gas LP marca marca tatsa con capacidad de 300 lts. Incluye, suministro, colocación habilitado, puebas de funcionamiento, equipo, herramienta y todo lo necesario para su correcta ejecucuión</t>
  </si>
  <si>
    <t>230.08.234</t>
  </si>
  <si>
    <t>Subministro y colocación de PALO VERDE cercidium preacox  h=1.80 m  y d=5.0 m.  Incluye: mano de obra, equipo y herramienta, acarreos horizontales y/o verticales al sitio de acopio indicado por la supervisión, limpieza del área de trabajo.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</si>
</sst>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80A]* #,##0.00_-;\-[$$-80A]* #,##0.00_-;_-[$$-80A]* &quot;-&quot;??_-;_-@"/>
    <numFmt numFmtId="165" formatCode="[$-C0A]mmm\-yy"/>
    <numFmt numFmtId="166" formatCode="_-&quot;$&quot;* #,##0.00_-;\-&quot;$&quot;* #,##0.00_-;_-&quot;$&quot;* &quot;-&quot;??_-;_-@"/>
    <numFmt numFmtId="171" formatCode="_-[$$-80A]* #,##0.00_-;\-[$$-80A]* #,##0.00_-;_-[$$-80A]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color theme="1"/>
      <name val="Century Gothic"/>
      <family val="2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b/>
      <sz val="14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3A3838"/>
        <bgColor rgb="FF3A3838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505582"/>
        <bgColor rgb="FF505582"/>
      </patternFill>
    </fill>
    <fill>
      <patternFill patternType="solid">
        <fgColor rgb="FFBFBFBF"/>
        <bgColor rgb="FFBFBFBF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AEABAB"/>
        <bgColor rgb="FFAEABAB"/>
      </patternFill>
    </fill>
    <fill>
      <patternFill patternType="solid">
        <fgColor rgb="FFFBE4D5"/>
        <bgColor rgb="FFFBE4D5"/>
      </patternFill>
    </fill>
    <fill>
      <patternFill patternType="solid">
        <fgColor rgb="FF3F3F3F"/>
        <bgColor rgb="FF3F3F3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7F7F7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14999847407452621"/>
        <bgColor indexed="64"/>
      </patternFill>
    </fill>
  </fills>
  <borders count="4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3" fillId="0" borderId="40"/>
  </cellStyleXfs>
  <cellXfs count="221">
    <xf numFmtId="0" fontId="0" fillId="0" borderId="0" xfId="0"/>
    <xf numFmtId="4" fontId="2" fillId="0" borderId="0" xfId="0" applyNumberFormat="1" applyFont="1"/>
    <xf numFmtId="164" fontId="2" fillId="0" borderId="0" xfId="0" applyNumberFormat="1" applyFont="1"/>
    <xf numFmtId="4" fontId="3" fillId="0" borderId="1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vertical="center" wrapText="1"/>
    </xf>
    <xf numFmtId="165" fontId="3" fillId="0" borderId="9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5" fillId="2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" fontId="5" fillId="3" borderId="11" xfId="0" applyNumberFormat="1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" fontId="5" fillId="4" borderId="11" xfId="0" applyNumberFormat="1" applyFont="1" applyFill="1" applyBorder="1" applyAlignment="1">
      <alignment horizontal="left"/>
    </xf>
    <xf numFmtId="4" fontId="5" fillId="0" borderId="12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4" fontId="6" fillId="5" borderId="14" xfId="0" applyNumberFormat="1" applyFont="1" applyFill="1" applyBorder="1" applyAlignment="1">
      <alignment horizontal="center" vertical="center"/>
    </xf>
    <xf numFmtId="4" fontId="6" fillId="6" borderId="15" xfId="0" applyNumberFormat="1" applyFont="1" applyFill="1" applyBorder="1" applyAlignment="1">
      <alignment horizontal="left" vertical="top" wrapText="1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7" borderId="15" xfId="0" applyNumberFormat="1" applyFont="1" applyFill="1" applyBorder="1" applyAlignment="1">
      <alignment horizontal="center" vertical="center"/>
    </xf>
    <xf numFmtId="4" fontId="2" fillId="0" borderId="15" xfId="0" applyNumberFormat="1" applyFont="1" applyBorder="1" applyAlignment="1">
      <alignment horizontal="right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right" vertical="center"/>
    </xf>
    <xf numFmtId="4" fontId="2" fillId="8" borderId="16" xfId="0" applyNumberFormat="1" applyFont="1" applyFill="1" applyBorder="1" applyAlignment="1">
      <alignment horizontal="center" vertical="center"/>
    </xf>
    <xf numFmtId="4" fontId="2" fillId="9" borderId="16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 wrapText="1"/>
    </xf>
    <xf numFmtId="4" fontId="2" fillId="10" borderId="14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4" fontId="2" fillId="11" borderId="19" xfId="0" applyNumberFormat="1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right" vertical="center"/>
    </xf>
    <xf numFmtId="164" fontId="8" fillId="0" borderId="18" xfId="0" applyNumberFormat="1" applyFont="1" applyBorder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17" xfId="0" applyNumberFormat="1" applyFont="1" applyBorder="1" applyAlignment="1">
      <alignment vertical="center"/>
    </xf>
    <xf numFmtId="0" fontId="2" fillId="0" borderId="0" xfId="0" applyFont="1"/>
    <xf numFmtId="166" fontId="2" fillId="0" borderId="17" xfId="0" applyNumberFormat="1" applyFont="1" applyBorder="1" applyAlignment="1">
      <alignment vertical="center"/>
    </xf>
    <xf numFmtId="0" fontId="2" fillId="13" borderId="1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4" fontId="2" fillId="0" borderId="17" xfId="0" applyNumberFormat="1" applyFont="1" applyBorder="1" applyAlignment="1">
      <alignment horizontal="center" vertical="top"/>
    </xf>
    <xf numFmtId="0" fontId="2" fillId="14" borderId="1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15" borderId="16" xfId="0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right" vertical="center"/>
    </xf>
    <xf numFmtId="164" fontId="2" fillId="0" borderId="27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5" fillId="16" borderId="3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vertical="center"/>
    </xf>
    <xf numFmtId="4" fontId="11" fillId="0" borderId="0" xfId="0" applyNumberFormat="1" applyFont="1"/>
    <xf numFmtId="164" fontId="5" fillId="0" borderId="3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vertical="center"/>
    </xf>
    <xf numFmtId="164" fontId="5" fillId="0" borderId="34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vertical="center"/>
    </xf>
    <xf numFmtId="164" fontId="12" fillId="0" borderId="0" xfId="0" applyNumberFormat="1" applyFont="1"/>
    <xf numFmtId="4" fontId="2" fillId="0" borderId="0" xfId="0" applyNumberFormat="1" applyFont="1" applyAlignment="1">
      <alignment horizontal="justify" vertical="justify"/>
    </xf>
    <xf numFmtId="4" fontId="2" fillId="0" borderId="5" xfId="0" applyNumberFormat="1" applyFont="1" applyBorder="1" applyAlignment="1">
      <alignment horizontal="justify" vertical="justify"/>
    </xf>
    <xf numFmtId="4" fontId="3" fillId="0" borderId="8" xfId="0" applyNumberFormat="1" applyFont="1" applyBorder="1" applyAlignment="1">
      <alignment horizontal="justify" vertical="justify"/>
    </xf>
    <xf numFmtId="4" fontId="2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justify" vertical="justify"/>
    </xf>
    <xf numFmtId="4" fontId="5" fillId="2" borderId="10" xfId="0" applyNumberFormat="1" applyFont="1" applyFill="1" applyBorder="1" applyAlignment="1">
      <alignment horizontal="justify" vertical="justify"/>
    </xf>
    <xf numFmtId="4" fontId="5" fillId="3" borderId="11" xfId="0" applyNumberFormat="1" applyFont="1" applyFill="1" applyBorder="1" applyAlignment="1">
      <alignment horizontal="justify" vertical="justify"/>
    </xf>
    <xf numFmtId="4" fontId="5" fillId="0" borderId="12" xfId="0" applyNumberFormat="1" applyFont="1" applyBorder="1" applyAlignment="1">
      <alignment horizontal="justify" vertical="justify"/>
    </xf>
    <xf numFmtId="4" fontId="6" fillId="6" borderId="15" xfId="0" applyNumberFormat="1" applyFont="1" applyFill="1" applyBorder="1" applyAlignment="1">
      <alignment horizontal="justify" vertical="justify" wrapText="1"/>
    </xf>
    <xf numFmtId="4" fontId="2" fillId="0" borderId="17" xfId="0" applyNumberFormat="1" applyFont="1" applyBorder="1" applyAlignment="1">
      <alignment horizontal="justify" vertical="justify" wrapText="1"/>
    </xf>
    <xf numFmtId="4" fontId="2" fillId="0" borderId="20" xfId="0" applyNumberFormat="1" applyFont="1" applyBorder="1" applyAlignment="1">
      <alignment horizontal="justify" vertical="justify" wrapText="1"/>
    </xf>
    <xf numFmtId="0" fontId="2" fillId="0" borderId="17" xfId="0" applyFont="1" applyBorder="1" applyAlignment="1">
      <alignment horizontal="justify" vertical="justify" wrapText="1"/>
    </xf>
    <xf numFmtId="4" fontId="8" fillId="0" borderId="17" xfId="0" applyNumberFormat="1" applyFont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justify" wrapText="1"/>
    </xf>
    <xf numFmtId="0" fontId="2" fillId="0" borderId="20" xfId="0" applyFont="1" applyBorder="1" applyAlignment="1">
      <alignment horizontal="justify" vertical="justify" wrapText="1"/>
    </xf>
    <xf numFmtId="4" fontId="2" fillId="0" borderId="25" xfId="0" applyNumberFormat="1" applyFont="1" applyBorder="1" applyAlignment="1">
      <alignment horizontal="justify" vertical="justify" wrapText="1"/>
    </xf>
    <xf numFmtId="4" fontId="11" fillId="0" borderId="0" xfId="0" applyNumberFormat="1" applyFont="1" applyAlignment="1">
      <alignment horizontal="justify" vertical="justify"/>
    </xf>
    <xf numFmtId="164" fontId="5" fillId="0" borderId="33" xfId="0" applyNumberFormat="1" applyFont="1" applyBorder="1" applyAlignment="1">
      <alignment horizontal="justify" vertical="justify"/>
    </xf>
    <xf numFmtId="0" fontId="0" fillId="0" borderId="0" xfId="0" applyAlignment="1">
      <alignment horizontal="justify" vertical="justify"/>
    </xf>
    <xf numFmtId="4" fontId="2" fillId="17" borderId="19" xfId="0" applyNumberFormat="1" applyFont="1" applyFill="1" applyBorder="1" applyAlignment="1">
      <alignment horizontal="center" vertical="center"/>
    </xf>
    <xf numFmtId="4" fontId="2" fillId="18" borderId="14" xfId="0" applyNumberFormat="1" applyFont="1" applyFill="1" applyBorder="1" applyAlignment="1">
      <alignment horizontal="center" vertical="center"/>
    </xf>
    <xf numFmtId="4" fontId="2" fillId="0" borderId="40" xfId="1" applyNumberFormat="1" applyFont="1"/>
    <xf numFmtId="164" fontId="2" fillId="0" borderId="40" xfId="1" applyNumberFormat="1" applyFont="1"/>
    <xf numFmtId="0" fontId="13" fillId="0" borderId="40" xfId="1"/>
    <xf numFmtId="4" fontId="3" fillId="0" borderId="1" xfId="1" applyNumberFormat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left" vertical="center" wrapText="1"/>
    </xf>
    <xf numFmtId="4" fontId="3" fillId="0" borderId="3" xfId="1" applyNumberFormat="1" applyFont="1" applyBorder="1" applyAlignment="1">
      <alignment horizontal="left" vertical="center" wrapText="1"/>
    </xf>
    <xf numFmtId="4" fontId="3" fillId="0" borderId="4" xfId="1" applyNumberFormat="1" applyFont="1" applyBorder="1" applyAlignment="1">
      <alignment horizontal="left" vertical="center"/>
    </xf>
    <xf numFmtId="4" fontId="2" fillId="0" borderId="33" xfId="1" applyNumberFormat="1" applyFont="1" applyBorder="1" applyAlignment="1">
      <alignment horizontal="left" vertical="center"/>
    </xf>
    <xf numFmtId="4" fontId="2" fillId="0" borderId="6" xfId="1" applyNumberFormat="1" applyFont="1" applyBorder="1" applyAlignment="1">
      <alignment horizontal="left" vertical="center"/>
    </xf>
    <xf numFmtId="4" fontId="3" fillId="0" borderId="7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top"/>
    </xf>
    <xf numFmtId="165" fontId="3" fillId="0" borderId="9" xfId="1" applyNumberFormat="1" applyFont="1" applyBorder="1" applyAlignment="1">
      <alignment horizontal="center" vertical="center"/>
    </xf>
    <xf numFmtId="4" fontId="2" fillId="0" borderId="40" xfId="1" applyNumberFormat="1" applyFont="1" applyAlignment="1">
      <alignment vertical="center"/>
    </xf>
    <xf numFmtId="4" fontId="2" fillId="0" borderId="40" xfId="1" applyNumberFormat="1" applyFont="1" applyAlignment="1">
      <alignment horizontal="left" vertical="top" wrapText="1"/>
    </xf>
    <xf numFmtId="4" fontId="2" fillId="0" borderId="40" xfId="1" applyNumberFormat="1" applyFont="1" applyAlignment="1">
      <alignment horizontal="center"/>
    </xf>
    <xf numFmtId="164" fontId="2" fillId="0" borderId="40" xfId="1" applyNumberFormat="1" applyFont="1" applyAlignment="1">
      <alignment horizontal="right" vertical="center"/>
    </xf>
    <xf numFmtId="164" fontId="3" fillId="0" borderId="40" xfId="1" applyNumberFormat="1" applyFont="1" applyAlignment="1">
      <alignment vertical="center"/>
    </xf>
    <xf numFmtId="4" fontId="4" fillId="0" borderId="40" xfId="1" applyNumberFormat="1" applyFont="1" applyAlignment="1">
      <alignment horizontal="center"/>
    </xf>
    <xf numFmtId="164" fontId="4" fillId="0" borderId="40" xfId="1" applyNumberFormat="1" applyFont="1" applyAlignment="1">
      <alignment horizontal="center"/>
    </xf>
    <xf numFmtId="4" fontId="5" fillId="2" borderId="10" xfId="1" applyNumberFormat="1" applyFont="1" applyFill="1" applyBorder="1" applyAlignment="1">
      <alignment horizontal="center" vertical="center"/>
    </xf>
    <xf numFmtId="4" fontId="5" fillId="3" borderId="11" xfId="1" applyNumberFormat="1" applyFont="1" applyFill="1" applyBorder="1" applyAlignment="1">
      <alignment horizontal="center"/>
    </xf>
    <xf numFmtId="4" fontId="5" fillId="4" borderId="11" xfId="1" applyNumberFormat="1" applyFont="1" applyFill="1" applyBorder="1" applyAlignment="1">
      <alignment horizontal="left"/>
    </xf>
    <xf numFmtId="4" fontId="5" fillId="19" borderId="12" xfId="1" applyNumberFormat="1" applyFont="1" applyFill="1" applyBorder="1" applyAlignment="1">
      <alignment horizontal="left"/>
    </xf>
    <xf numFmtId="164" fontId="5" fillId="19" borderId="13" xfId="1" applyNumberFormat="1" applyFont="1" applyFill="1" applyBorder="1" applyAlignment="1">
      <alignment horizontal="left"/>
    </xf>
    <xf numFmtId="4" fontId="6" fillId="5" borderId="19" xfId="1" applyNumberFormat="1" applyFont="1" applyFill="1" applyBorder="1" applyAlignment="1">
      <alignment horizontal="center" vertical="center"/>
    </xf>
    <xf numFmtId="4" fontId="6" fillId="6" borderId="20" xfId="1" applyNumberFormat="1" applyFont="1" applyFill="1" applyBorder="1" applyAlignment="1">
      <alignment horizontal="left" vertical="top" wrapText="1"/>
    </xf>
    <xf numFmtId="4" fontId="6" fillId="6" borderId="22" xfId="1" applyNumberFormat="1" applyFont="1" applyFill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center"/>
    </xf>
    <xf numFmtId="4" fontId="2" fillId="0" borderId="17" xfId="1" applyNumberFormat="1" applyFont="1" applyBorder="1" applyAlignment="1">
      <alignment horizontal="left" vertical="top" wrapText="1"/>
    </xf>
    <xf numFmtId="4" fontId="2" fillId="0" borderId="17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right" vertical="center"/>
    </xf>
    <xf numFmtId="164" fontId="2" fillId="0" borderId="18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/>
    </xf>
    <xf numFmtId="4" fontId="2" fillId="0" borderId="20" xfId="1" applyNumberFormat="1" applyFont="1" applyBorder="1" applyAlignment="1">
      <alignment horizontal="left" vertical="top" wrapText="1"/>
    </xf>
    <xf numFmtId="4" fontId="2" fillId="7" borderId="20" xfId="1" applyNumberFormat="1" applyFont="1" applyFill="1" applyBorder="1" applyAlignment="1">
      <alignment horizontal="center" vertical="center"/>
    </xf>
    <xf numFmtId="4" fontId="2" fillId="7" borderId="20" xfId="1" applyNumberFormat="1" applyFont="1" applyFill="1" applyBorder="1" applyAlignment="1">
      <alignment horizontal="right" vertical="center"/>
    </xf>
    <xf numFmtId="171" fontId="2" fillId="7" borderId="22" xfId="1" applyNumberFormat="1" applyFont="1" applyFill="1" applyBorder="1" applyAlignment="1">
      <alignment horizontal="center" vertical="center"/>
    </xf>
    <xf numFmtId="0" fontId="2" fillId="0" borderId="40" xfId="1" applyFont="1" applyAlignment="1">
      <alignment wrapText="1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 wrapText="1"/>
    </xf>
    <xf numFmtId="2" fontId="2" fillId="0" borderId="17" xfId="1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4" fontId="2" fillId="0" borderId="20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right" vertical="center"/>
    </xf>
    <xf numFmtId="4" fontId="2" fillId="8" borderId="16" xfId="1" applyNumberFormat="1" applyFont="1" applyFill="1" applyBorder="1" applyAlignment="1">
      <alignment horizontal="center" vertical="center"/>
    </xf>
    <xf numFmtId="4" fontId="2" fillId="9" borderId="16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right" vertical="center"/>
    </xf>
    <xf numFmtId="4" fontId="2" fillId="0" borderId="20" xfId="1" applyNumberFormat="1" applyFont="1" applyBorder="1" applyAlignment="1">
      <alignment horizontal="right" vertical="center"/>
    </xf>
    <xf numFmtId="164" fontId="2" fillId="0" borderId="22" xfId="1" applyNumberFormat="1" applyFont="1" applyBorder="1" applyAlignment="1">
      <alignment horizontal="center" vertical="center"/>
    </xf>
    <xf numFmtId="4" fontId="2" fillId="0" borderId="19" xfId="1" applyNumberFormat="1" applyFont="1" applyBorder="1" applyAlignment="1">
      <alignment horizontal="center" vertical="center" wrapText="1"/>
    </xf>
    <xf numFmtId="4" fontId="7" fillId="0" borderId="40" xfId="1" applyNumberFormat="1" applyFont="1"/>
    <xf numFmtId="4" fontId="2" fillId="11" borderId="19" xfId="1" applyNumberFormat="1" applyFont="1" applyFill="1" applyBorder="1" applyAlignment="1">
      <alignment horizontal="center" vertical="center"/>
    </xf>
    <xf numFmtId="4" fontId="2" fillId="20" borderId="20" xfId="1" applyNumberFormat="1" applyFont="1" applyFill="1" applyBorder="1" applyAlignment="1">
      <alignment horizontal="left" vertical="top" wrapText="1"/>
    </xf>
    <xf numFmtId="4" fontId="2" fillId="20" borderId="20" xfId="1" applyNumberFormat="1" applyFont="1" applyFill="1" applyBorder="1" applyAlignment="1">
      <alignment horizontal="center" vertical="center"/>
    </xf>
    <xf numFmtId="164" fontId="2" fillId="20" borderId="20" xfId="1" applyNumberFormat="1" applyFont="1" applyFill="1" applyBorder="1" applyAlignment="1">
      <alignment horizontal="right" vertical="center"/>
    </xf>
    <xf numFmtId="164" fontId="2" fillId="20" borderId="18" xfId="1" applyNumberFormat="1" applyFont="1" applyFill="1" applyBorder="1" applyAlignment="1">
      <alignment horizontal="center" vertical="center"/>
    </xf>
    <xf numFmtId="166" fontId="2" fillId="0" borderId="40" xfId="1" applyNumberFormat="1" applyFont="1" applyAlignment="1">
      <alignment horizontal="left"/>
    </xf>
    <xf numFmtId="0" fontId="2" fillId="12" borderId="40" xfId="1" applyFont="1" applyFill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1" fillId="0" borderId="40" xfId="1" applyFont="1"/>
    <xf numFmtId="0" fontId="2" fillId="0" borderId="40" xfId="1" applyFont="1" applyAlignment="1">
      <alignment horizontal="center" vertical="center" wrapText="1"/>
    </xf>
    <xf numFmtId="164" fontId="2" fillId="0" borderId="17" xfId="1" applyNumberFormat="1" applyFont="1" applyBorder="1" applyAlignment="1">
      <alignment vertical="center"/>
    </xf>
    <xf numFmtId="0" fontId="2" fillId="0" borderId="40" xfId="1" applyFont="1"/>
    <xf numFmtId="166" fontId="2" fillId="0" borderId="17" xfId="1" applyNumberFormat="1" applyFont="1" applyBorder="1" applyAlignment="1">
      <alignment vertical="center"/>
    </xf>
    <xf numFmtId="0" fontId="2" fillId="13" borderId="16" xfId="1" applyFont="1" applyFill="1" applyBorder="1" applyAlignment="1">
      <alignment horizontal="center" vertical="center"/>
    </xf>
    <xf numFmtId="49" fontId="2" fillId="0" borderId="16" xfId="1" applyNumberFormat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4" fontId="2" fillId="0" borderId="17" xfId="1" applyNumberFormat="1" applyFont="1" applyBorder="1" applyAlignment="1">
      <alignment horizontal="center" vertical="top"/>
    </xf>
    <xf numFmtId="0" fontId="2" fillId="0" borderId="17" xfId="1" applyFont="1" applyBorder="1" applyAlignment="1">
      <alignment vertical="top" wrapText="1"/>
    </xf>
    <xf numFmtId="0" fontId="2" fillId="14" borderId="19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" fontId="2" fillId="0" borderId="36" xfId="1" applyNumberFormat="1" applyFont="1" applyBorder="1" applyAlignment="1">
      <alignment horizontal="center" vertical="center"/>
    </xf>
    <xf numFmtId="4" fontId="2" fillId="0" borderId="39" xfId="1" applyNumberFormat="1" applyFont="1" applyBorder="1" applyAlignment="1">
      <alignment horizontal="left" vertical="top" wrapText="1"/>
    </xf>
    <xf numFmtId="164" fontId="5" fillId="16" borderId="38" xfId="1" applyNumberFormat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vertical="center"/>
    </xf>
    <xf numFmtId="164" fontId="2" fillId="0" borderId="40" xfId="1" applyNumberFormat="1" applyFont="1" applyAlignment="1">
      <alignment vertical="center"/>
    </xf>
    <xf numFmtId="4" fontId="11" fillId="0" borderId="40" xfId="1" applyNumberFormat="1" applyFont="1"/>
    <xf numFmtId="164" fontId="5" fillId="21" borderId="32" xfId="1" applyNumberFormat="1" applyFont="1" applyFill="1" applyBorder="1" applyAlignment="1">
      <alignment horizontal="center" vertical="center"/>
    </xf>
    <xf numFmtId="164" fontId="4" fillId="0" borderId="40" xfId="1" applyNumberFormat="1" applyFont="1" applyAlignment="1">
      <alignment horizontal="right" wrapText="1"/>
    </xf>
    <xf numFmtId="164" fontId="4" fillId="0" borderId="40" xfId="1" applyNumberFormat="1" applyFont="1" applyAlignment="1">
      <alignment vertical="center"/>
    </xf>
    <xf numFmtId="164" fontId="5" fillId="21" borderId="33" xfId="1" applyNumberFormat="1" applyFont="1" applyFill="1" applyBorder="1" applyAlignment="1">
      <alignment horizontal="right" vertical="center"/>
    </xf>
    <xf numFmtId="164" fontId="5" fillId="21" borderId="34" xfId="1" applyNumberFormat="1" applyFont="1" applyFill="1" applyBorder="1" applyAlignment="1">
      <alignment horizontal="right" vertical="center"/>
    </xf>
    <xf numFmtId="164" fontId="5" fillId="21" borderId="35" xfId="1" applyNumberFormat="1" applyFont="1" applyFill="1" applyBorder="1" applyAlignment="1">
      <alignment horizontal="right" vertical="center"/>
    </xf>
    <xf numFmtId="0" fontId="5" fillId="0" borderId="40" xfId="1" applyFont="1" applyAlignment="1">
      <alignment horizontal="center" vertical="center"/>
    </xf>
    <xf numFmtId="4" fontId="14" fillId="0" borderId="40" xfId="1" applyNumberFormat="1" applyFont="1" applyAlignment="1">
      <alignment horizontal="right" vertical="top" wrapText="1"/>
    </xf>
    <xf numFmtId="164" fontId="5" fillId="0" borderId="40" xfId="1" applyNumberFormat="1" applyFont="1" applyAlignment="1">
      <alignment horizontal="center" vertical="center"/>
    </xf>
    <xf numFmtId="164" fontId="7" fillId="0" borderId="40" xfId="1" applyNumberFormat="1" applyFont="1" applyAlignment="1">
      <alignment vertical="center"/>
    </xf>
    <xf numFmtId="4" fontId="2" fillId="22" borderId="40" xfId="1" applyNumberFormat="1" applyFont="1" applyFill="1" applyAlignment="1">
      <alignment horizontal="center"/>
    </xf>
    <xf numFmtId="164" fontId="2" fillId="22" borderId="40" xfId="1" applyNumberFormat="1" applyFont="1" applyFill="1" applyAlignment="1">
      <alignment horizontal="right" vertical="center"/>
    </xf>
    <xf numFmtId="164" fontId="2" fillId="22" borderId="40" xfId="1" applyNumberFormat="1" applyFont="1" applyFill="1" applyAlignment="1">
      <alignment vertical="center"/>
    </xf>
    <xf numFmtId="164" fontId="12" fillId="0" borderId="40" xfId="1" applyNumberFormat="1" applyFont="1"/>
    <xf numFmtId="4" fontId="6" fillId="0" borderId="28" xfId="0" applyNumberFormat="1" applyFont="1" applyBorder="1" applyAlignment="1">
      <alignment horizontal="right" vertical="center"/>
    </xf>
    <xf numFmtId="0" fontId="10" fillId="0" borderId="29" xfId="0" applyFont="1" applyBorder="1"/>
    <xf numFmtId="0" fontId="10" fillId="0" borderId="30" xfId="0" applyFont="1" applyBorder="1"/>
    <xf numFmtId="4" fontId="3" fillId="0" borderId="2" xfId="0" applyNumberFormat="1" applyFont="1" applyBorder="1" applyAlignment="1">
      <alignment horizontal="center" vertical="justify" wrapText="1"/>
    </xf>
    <xf numFmtId="4" fontId="3" fillId="0" borderId="3" xfId="0" applyNumberFormat="1" applyFont="1" applyBorder="1" applyAlignment="1">
      <alignment horizontal="center" vertical="justify" wrapText="1"/>
    </xf>
    <xf numFmtId="4" fontId="6" fillId="0" borderId="41" xfId="1" applyNumberFormat="1" applyFont="1" applyBorder="1" applyAlignment="1">
      <alignment horizontal="right" vertical="center"/>
    </xf>
    <xf numFmtId="0" fontId="10" fillId="0" borderId="39" xfId="1" applyFont="1" applyBorder="1"/>
    <xf numFmtId="0" fontId="10" fillId="0" borderId="37" xfId="1" applyFont="1" applyBorder="1"/>
  </cellXfs>
  <cellStyles count="2">
    <cellStyle name="Normal" xfId="0" builtinId="0"/>
    <cellStyle name="Normal 2" xfId="1" xr:uid="{EA22D10D-41C4-4227-9D86-8BE437C38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2</xdr:row>
      <xdr:rowOff>57150</xdr:rowOff>
    </xdr:from>
    <xdr:ext cx="47339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2</xdr:row>
      <xdr:rowOff>57150</xdr:rowOff>
    </xdr:from>
    <xdr:ext cx="4733925" cy="952500"/>
    <xdr:pic>
      <xdr:nvPicPr>
        <xdr:cNvPr id="2" name="image1.png">
          <a:extLst>
            <a:ext uri="{FF2B5EF4-FFF2-40B4-BE49-F238E27FC236}">
              <a16:creationId xmlns:a16="http://schemas.microsoft.com/office/drawing/2014/main" id="{6F935CCB-621F-4DAA-9A3D-3773860C10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82865" y="438150"/>
          <a:ext cx="4733925" cy="952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34"/>
  <sheetViews>
    <sheetView showGridLines="0" view="pageBreakPreview" topLeftCell="A342" zoomScale="70" zoomScaleNormal="100" zoomScaleSheetLayoutView="70" workbookViewId="0">
      <selection activeCell="B310" sqref="B310"/>
    </sheetView>
  </sheetViews>
  <sheetFormatPr baseColWidth="10" defaultColWidth="14.42578125" defaultRowHeight="15" outlineLevelRow="1" x14ac:dyDescent="0.25"/>
  <cols>
    <col min="1" max="1" width="7.5703125" customWidth="1"/>
    <col min="2" max="2" width="25" customWidth="1"/>
    <col min="3" max="3" width="60.7109375" style="111" customWidth="1"/>
    <col min="4" max="4" width="16.42578125" customWidth="1"/>
    <col min="5" max="5" width="15.140625" customWidth="1"/>
    <col min="6" max="6" width="24" customWidth="1"/>
    <col min="7" max="7" width="33.42578125" customWidth="1"/>
    <col min="8" max="8" width="4.5703125" customWidth="1"/>
  </cols>
  <sheetData>
    <row r="1" spans="1:7" ht="16.5" x14ac:dyDescent="0.3">
      <c r="A1" s="1"/>
      <c r="B1" s="1"/>
      <c r="C1" s="93"/>
      <c r="D1" s="1"/>
      <c r="E1" s="1"/>
      <c r="F1" s="1"/>
      <c r="G1" s="2"/>
    </row>
    <row r="2" spans="1:7" ht="17.25" thickBot="1" x14ac:dyDescent="0.35">
      <c r="A2" s="1"/>
      <c r="B2" s="1"/>
      <c r="C2" s="93"/>
      <c r="D2" s="1"/>
      <c r="E2" s="1"/>
      <c r="F2" s="1"/>
      <c r="G2" s="2"/>
    </row>
    <row r="3" spans="1:7" ht="17.25" thickTop="1" x14ac:dyDescent="0.3">
      <c r="A3" s="1"/>
      <c r="B3" s="3" t="s">
        <v>0</v>
      </c>
      <c r="C3" s="216" t="s">
        <v>1</v>
      </c>
      <c r="D3" s="217"/>
      <c r="E3" s="1"/>
      <c r="F3" s="1"/>
      <c r="G3" s="2"/>
    </row>
    <row r="4" spans="1:7" ht="33" x14ac:dyDescent="0.3">
      <c r="A4" s="1"/>
      <c r="B4" s="4" t="s">
        <v>2</v>
      </c>
      <c r="C4" s="94" t="s">
        <v>3</v>
      </c>
      <c r="D4" s="5"/>
      <c r="E4" s="1"/>
      <c r="F4" s="1"/>
      <c r="G4" s="2"/>
    </row>
    <row r="5" spans="1:7" ht="17.25" thickBot="1" x14ac:dyDescent="0.35">
      <c r="A5" s="1"/>
      <c r="B5" s="6" t="s">
        <v>4</v>
      </c>
      <c r="C5" s="95"/>
      <c r="D5" s="7">
        <v>45170</v>
      </c>
      <c r="E5" s="1"/>
      <c r="F5" s="1"/>
      <c r="G5" s="2"/>
    </row>
    <row r="6" spans="1:7" ht="17.25" thickTop="1" x14ac:dyDescent="0.3">
      <c r="A6" s="1"/>
      <c r="B6" s="8"/>
      <c r="C6" s="96"/>
      <c r="D6" s="10"/>
      <c r="E6" s="10"/>
      <c r="F6" s="11"/>
      <c r="G6" s="12"/>
    </row>
    <row r="7" spans="1:7" ht="18.75" x14ac:dyDescent="0.3">
      <c r="A7" s="1"/>
      <c r="B7" s="13" t="s">
        <v>5</v>
      </c>
      <c r="C7" s="97"/>
      <c r="D7" s="13"/>
      <c r="E7" s="13"/>
      <c r="F7" s="13"/>
      <c r="G7" s="14"/>
    </row>
    <row r="8" spans="1:7" ht="16.5" x14ac:dyDescent="0.3">
      <c r="A8" s="1"/>
      <c r="B8" s="15" t="s">
        <v>6</v>
      </c>
      <c r="C8" s="98" t="s">
        <v>7</v>
      </c>
      <c r="D8" s="15" t="s">
        <v>8</v>
      </c>
      <c r="E8" s="15" t="s">
        <v>9</v>
      </c>
      <c r="F8" s="15" t="s">
        <v>10</v>
      </c>
      <c r="G8" s="16" t="s">
        <v>11</v>
      </c>
    </row>
    <row r="9" spans="1:7" ht="17.25" thickBot="1" x14ac:dyDescent="0.35">
      <c r="A9" s="1"/>
      <c r="B9" s="1"/>
      <c r="C9" s="96"/>
      <c r="D9" s="10"/>
      <c r="E9" s="10"/>
      <c r="F9" s="11"/>
      <c r="G9" s="17"/>
    </row>
    <row r="10" spans="1:7" ht="17.25" thickBot="1" x14ac:dyDescent="0.35">
      <c r="A10" s="1"/>
      <c r="B10" s="18" t="s">
        <v>12</v>
      </c>
      <c r="C10" s="99"/>
      <c r="D10" s="18"/>
      <c r="E10" s="18"/>
      <c r="F10" s="18"/>
      <c r="G10" s="19"/>
    </row>
    <row r="11" spans="1:7" ht="17.25" thickBot="1" x14ac:dyDescent="0.35">
      <c r="A11" s="1"/>
      <c r="B11" s="1"/>
      <c r="C11" s="96"/>
      <c r="D11" s="10"/>
      <c r="E11" s="10"/>
      <c r="F11" s="11"/>
      <c r="G11" s="17"/>
    </row>
    <row r="12" spans="1:7" ht="17.25" thickBot="1" x14ac:dyDescent="0.35">
      <c r="A12" s="1"/>
      <c r="B12" s="20" t="s">
        <v>13</v>
      </c>
      <c r="C12" s="100"/>
      <c r="D12" s="21"/>
      <c r="E12" s="21"/>
      <c r="F12" s="21"/>
      <c r="G12" s="22"/>
    </row>
    <row r="13" spans="1:7" ht="16.5" x14ac:dyDescent="0.3">
      <c r="A13" s="1"/>
      <c r="B13" s="23">
        <v>1.01</v>
      </c>
      <c r="C13" s="101" t="s">
        <v>14</v>
      </c>
      <c r="D13" s="24" t="s">
        <v>15</v>
      </c>
      <c r="E13" s="24"/>
      <c r="F13" s="24"/>
      <c r="G13" s="24"/>
    </row>
    <row r="14" spans="1:7" ht="115.5" hidden="1" outlineLevel="1" x14ac:dyDescent="0.3">
      <c r="A14" s="1"/>
      <c r="B14" s="25" t="s">
        <v>16</v>
      </c>
      <c r="C14" s="102" t="s">
        <v>17</v>
      </c>
      <c r="D14" s="26" t="s">
        <v>73</v>
      </c>
      <c r="E14" s="26">
        <v>246.73</v>
      </c>
      <c r="F14" s="27">
        <v>452.93</v>
      </c>
      <c r="G14" s="28">
        <f t="shared" ref="G14:G15" si="0">+F14*E14</f>
        <v>111751.4189</v>
      </c>
    </row>
    <row r="15" spans="1:7" ht="132" hidden="1" outlineLevel="1" x14ac:dyDescent="0.3">
      <c r="A15" s="1"/>
      <c r="B15" s="25" t="s">
        <v>19</v>
      </c>
      <c r="C15" s="102" t="s">
        <v>20</v>
      </c>
      <c r="D15" s="26" t="s">
        <v>616</v>
      </c>
      <c r="E15" s="26">
        <v>60</v>
      </c>
      <c r="F15" s="27">
        <v>295.58</v>
      </c>
      <c r="G15" s="28">
        <f t="shared" si="0"/>
        <v>17734.8</v>
      </c>
    </row>
    <row r="16" spans="1:7" ht="16.5" collapsed="1" x14ac:dyDescent="0.3">
      <c r="A16" s="1"/>
      <c r="B16" s="29"/>
      <c r="C16" s="103"/>
      <c r="D16" s="30"/>
      <c r="E16" s="30"/>
      <c r="F16" s="31" t="s">
        <v>22</v>
      </c>
      <c r="G16" s="32">
        <f>SUM(G13:G15)</f>
        <v>129486.21890000001</v>
      </c>
    </row>
    <row r="17" spans="1:7" ht="16.5" x14ac:dyDescent="0.3">
      <c r="A17" s="1"/>
      <c r="B17" s="23">
        <v>1.02</v>
      </c>
      <c r="C17" s="101" t="s">
        <v>23</v>
      </c>
      <c r="D17" s="24" t="s">
        <v>15</v>
      </c>
      <c r="E17" s="24"/>
      <c r="F17" s="24"/>
      <c r="G17" s="24"/>
    </row>
    <row r="18" spans="1:7" ht="99" hidden="1" outlineLevel="1" x14ac:dyDescent="0.3">
      <c r="A18" s="1"/>
      <c r="B18" s="25" t="s">
        <v>24</v>
      </c>
      <c r="C18" s="102" t="s">
        <v>25</v>
      </c>
      <c r="D18" s="26" t="s">
        <v>18</v>
      </c>
      <c r="E18" s="26" t="e">
        <f>#REF!</f>
        <v>#REF!</v>
      </c>
      <c r="F18" s="27">
        <v>18.22</v>
      </c>
      <c r="G18" s="28" t="e">
        <f t="shared" ref="G18:G22" si="1">+F18*E18</f>
        <v>#REF!</v>
      </c>
    </row>
    <row r="19" spans="1:7" ht="66" hidden="1" outlineLevel="1" x14ac:dyDescent="0.3">
      <c r="A19" s="1"/>
      <c r="B19" s="25" t="s">
        <v>26</v>
      </c>
      <c r="C19" s="102" t="s">
        <v>27</v>
      </c>
      <c r="D19" s="26" t="s">
        <v>21</v>
      </c>
      <c r="E19" s="26" t="e">
        <f>#REF!</f>
        <v>#REF!</v>
      </c>
      <c r="F19" s="27">
        <v>210.26</v>
      </c>
      <c r="G19" s="28" t="e">
        <f t="shared" si="1"/>
        <v>#REF!</v>
      </c>
    </row>
    <row r="20" spans="1:7" ht="82.5" hidden="1" outlineLevel="1" x14ac:dyDescent="0.3">
      <c r="A20" s="33"/>
      <c r="B20" s="34" t="s">
        <v>28</v>
      </c>
      <c r="C20" s="104" t="s">
        <v>29</v>
      </c>
      <c r="D20" s="35" t="s">
        <v>21</v>
      </c>
      <c r="E20" s="36" t="e">
        <f>#REF!</f>
        <v>#REF!</v>
      </c>
      <c r="F20" s="37">
        <v>800.2</v>
      </c>
      <c r="G20" s="38" t="e">
        <f t="shared" si="1"/>
        <v>#REF!</v>
      </c>
    </row>
    <row r="21" spans="1:7" ht="82.5" hidden="1" outlineLevel="1" x14ac:dyDescent="0.3">
      <c r="A21" s="1"/>
      <c r="B21" s="25" t="s">
        <v>30</v>
      </c>
      <c r="C21" s="103" t="s">
        <v>31</v>
      </c>
      <c r="D21" s="39" t="s">
        <v>18</v>
      </c>
      <c r="E21" s="39" t="e">
        <f>#REF!</f>
        <v>#REF!</v>
      </c>
      <c r="F21" s="40">
        <v>242.13</v>
      </c>
      <c r="G21" s="28" t="e">
        <f t="shared" si="1"/>
        <v>#REF!</v>
      </c>
    </row>
    <row r="22" spans="1:7" ht="132" hidden="1" outlineLevel="1" x14ac:dyDescent="0.3">
      <c r="A22" s="1"/>
      <c r="B22" s="25" t="s">
        <v>19</v>
      </c>
      <c r="C22" s="102" t="s">
        <v>20</v>
      </c>
      <c r="D22" s="26" t="s">
        <v>21</v>
      </c>
      <c r="E22" s="26">
        <v>60</v>
      </c>
      <c r="F22" s="27">
        <v>295.58</v>
      </c>
      <c r="G22" s="28">
        <f t="shared" si="1"/>
        <v>17734.8</v>
      </c>
    </row>
    <row r="23" spans="1:7" ht="16.5" collapsed="1" x14ac:dyDescent="0.3">
      <c r="A23" s="1"/>
      <c r="B23" s="29"/>
      <c r="C23" s="103"/>
      <c r="D23" s="30"/>
      <c r="E23" s="30"/>
      <c r="F23" s="31" t="s">
        <v>32</v>
      </c>
      <c r="G23" s="32" t="e">
        <f>SUM(G17:G21)</f>
        <v>#REF!</v>
      </c>
    </row>
    <row r="24" spans="1:7" ht="16.5" x14ac:dyDescent="0.3">
      <c r="A24" s="1"/>
      <c r="B24" s="23">
        <v>1.03</v>
      </c>
      <c r="C24" s="101" t="s">
        <v>33</v>
      </c>
      <c r="D24" s="24" t="s">
        <v>15</v>
      </c>
      <c r="E24" s="24"/>
      <c r="F24" s="24"/>
      <c r="G24" s="24"/>
    </row>
    <row r="25" spans="1:7" ht="231" hidden="1" outlineLevel="1" x14ac:dyDescent="0.3">
      <c r="A25" s="1"/>
      <c r="B25" s="41" t="s">
        <v>34</v>
      </c>
      <c r="C25" s="103" t="s">
        <v>35</v>
      </c>
      <c r="D25" s="39" t="s">
        <v>36</v>
      </c>
      <c r="E25" s="39">
        <v>1</v>
      </c>
      <c r="F25" s="40">
        <v>12932.32</v>
      </c>
      <c r="G25" s="28">
        <f>+F25*E25</f>
        <v>12932.32</v>
      </c>
    </row>
    <row r="26" spans="1:7" ht="231" hidden="1" outlineLevel="1" x14ac:dyDescent="0.3">
      <c r="A26" s="1"/>
      <c r="B26" s="41" t="s">
        <v>37</v>
      </c>
      <c r="C26" s="103" t="s">
        <v>38</v>
      </c>
      <c r="D26" s="39" t="s">
        <v>36</v>
      </c>
      <c r="E26" s="39">
        <v>3</v>
      </c>
      <c r="F26" s="40">
        <v>12932.32</v>
      </c>
      <c r="G26" s="28">
        <v>12932.32</v>
      </c>
    </row>
    <row r="27" spans="1:7" ht="214.5" hidden="1" outlineLevel="1" x14ac:dyDescent="0.3">
      <c r="A27" s="1"/>
      <c r="B27" s="41" t="s">
        <v>39</v>
      </c>
      <c r="C27" s="103" t="s">
        <v>40</v>
      </c>
      <c r="D27" s="39" t="s">
        <v>36</v>
      </c>
      <c r="E27" s="39">
        <v>2</v>
      </c>
      <c r="F27" s="40">
        <v>11639.1</v>
      </c>
      <c r="G27" s="28">
        <f>+F27*E27</f>
        <v>23278.2</v>
      </c>
    </row>
    <row r="28" spans="1:7" ht="198" hidden="1" outlineLevel="1" x14ac:dyDescent="0.3">
      <c r="A28" s="1"/>
      <c r="B28" s="41" t="s">
        <v>41</v>
      </c>
      <c r="C28" s="103" t="s">
        <v>42</v>
      </c>
      <c r="D28" s="39" t="s">
        <v>36</v>
      </c>
      <c r="E28" s="39">
        <v>2</v>
      </c>
      <c r="F28" s="40">
        <v>11639.1</v>
      </c>
      <c r="G28" s="28">
        <v>23278.2</v>
      </c>
    </row>
    <row r="29" spans="1:7" ht="198" hidden="1" outlineLevel="1" x14ac:dyDescent="0.3">
      <c r="A29" s="1"/>
      <c r="B29" s="41" t="s">
        <v>43</v>
      </c>
      <c r="C29" s="103" t="s">
        <v>44</v>
      </c>
      <c r="D29" s="39" t="s">
        <v>36</v>
      </c>
      <c r="E29" s="39">
        <v>1</v>
      </c>
      <c r="F29" s="40">
        <v>11639.1</v>
      </c>
      <c r="G29" s="28">
        <v>23278.2</v>
      </c>
    </row>
    <row r="30" spans="1:7" ht="214.5" hidden="1" outlineLevel="1" x14ac:dyDescent="0.3">
      <c r="A30" s="1"/>
      <c r="B30" s="42" t="s">
        <v>45</v>
      </c>
      <c r="C30" s="103" t="s">
        <v>46</v>
      </c>
      <c r="D30" s="39" t="s">
        <v>47</v>
      </c>
      <c r="E30" s="39" t="e">
        <f>#REF!</f>
        <v>#REF!</v>
      </c>
      <c r="F30" s="40">
        <v>5614.02</v>
      </c>
      <c r="G30" s="28" t="e">
        <f t="shared" ref="G30:G42" si="2">+F30*E30</f>
        <v>#REF!</v>
      </c>
    </row>
    <row r="31" spans="1:7" ht="231" hidden="1" outlineLevel="1" x14ac:dyDescent="0.3">
      <c r="A31" s="1"/>
      <c r="B31" s="42" t="s">
        <v>48</v>
      </c>
      <c r="C31" s="103" t="s">
        <v>49</v>
      </c>
      <c r="D31" s="39" t="s">
        <v>36</v>
      </c>
      <c r="E31" s="39">
        <v>1</v>
      </c>
      <c r="F31" s="43">
        <v>27243.987400000002</v>
      </c>
      <c r="G31" s="28">
        <f t="shared" si="2"/>
        <v>27243.987400000002</v>
      </c>
    </row>
    <row r="32" spans="1:7" ht="231" hidden="1" outlineLevel="1" x14ac:dyDescent="0.3">
      <c r="A32" s="1"/>
      <c r="B32" s="42" t="s">
        <v>50</v>
      </c>
      <c r="C32" s="103" t="s">
        <v>51</v>
      </c>
      <c r="D32" s="39" t="s">
        <v>36</v>
      </c>
      <c r="E32" s="39">
        <v>1</v>
      </c>
      <c r="F32" s="43">
        <v>27243.987400000002</v>
      </c>
      <c r="G32" s="28">
        <f t="shared" si="2"/>
        <v>27243.987400000002</v>
      </c>
    </row>
    <row r="33" spans="1:7" ht="231" hidden="1" outlineLevel="1" x14ac:dyDescent="0.3">
      <c r="A33" s="1"/>
      <c r="B33" s="42" t="s">
        <v>52</v>
      </c>
      <c r="C33" s="103" t="s">
        <v>53</v>
      </c>
      <c r="D33" s="39" t="s">
        <v>36</v>
      </c>
      <c r="E33" s="39">
        <v>1</v>
      </c>
      <c r="F33" s="40">
        <v>40106.65</v>
      </c>
      <c r="G33" s="28">
        <f t="shared" si="2"/>
        <v>40106.65</v>
      </c>
    </row>
    <row r="34" spans="1:7" ht="148.5" hidden="1" outlineLevel="1" x14ac:dyDescent="0.3">
      <c r="A34" s="1"/>
      <c r="B34" s="42" t="s">
        <v>54</v>
      </c>
      <c r="C34" s="103" t="s">
        <v>55</v>
      </c>
      <c r="D34" s="39" t="s">
        <v>36</v>
      </c>
      <c r="E34" s="39">
        <v>1</v>
      </c>
      <c r="F34" s="40">
        <v>44636.883199999997</v>
      </c>
      <c r="G34" s="28">
        <f t="shared" si="2"/>
        <v>44636.883199999997</v>
      </c>
    </row>
    <row r="35" spans="1:7" ht="214.5" hidden="1" outlineLevel="1" x14ac:dyDescent="0.3">
      <c r="A35" s="1"/>
      <c r="B35" s="42" t="s">
        <v>56</v>
      </c>
      <c r="C35" s="103" t="s">
        <v>57</v>
      </c>
      <c r="D35" s="39" t="s">
        <v>36</v>
      </c>
      <c r="E35" s="39">
        <v>1</v>
      </c>
      <c r="F35" s="43">
        <v>45246.534</v>
      </c>
      <c r="G35" s="28">
        <f t="shared" si="2"/>
        <v>45246.534</v>
      </c>
    </row>
    <row r="36" spans="1:7" ht="198" hidden="1" outlineLevel="1" x14ac:dyDescent="0.3">
      <c r="A36" s="1"/>
      <c r="B36" s="42" t="s">
        <v>58</v>
      </c>
      <c r="C36" s="103" t="s">
        <v>59</v>
      </c>
      <c r="D36" s="39" t="s">
        <v>36</v>
      </c>
      <c r="E36" s="39">
        <v>1</v>
      </c>
      <c r="F36" s="43">
        <v>4103.22</v>
      </c>
      <c r="G36" s="28">
        <f t="shared" si="2"/>
        <v>4103.22</v>
      </c>
    </row>
    <row r="37" spans="1:7" ht="132" hidden="1" outlineLevel="1" x14ac:dyDescent="0.3">
      <c r="A37" s="1"/>
      <c r="B37" s="42" t="s">
        <v>60</v>
      </c>
      <c r="C37" s="103" t="s">
        <v>61</v>
      </c>
      <c r="D37" s="39" t="s">
        <v>36</v>
      </c>
      <c r="E37" s="39">
        <v>1</v>
      </c>
      <c r="F37" s="43">
        <v>4103.22</v>
      </c>
      <c r="G37" s="28">
        <f t="shared" si="2"/>
        <v>4103.22</v>
      </c>
    </row>
    <row r="38" spans="1:7" ht="198" hidden="1" outlineLevel="1" x14ac:dyDescent="0.3">
      <c r="A38" s="1"/>
      <c r="B38" s="42" t="s">
        <v>62</v>
      </c>
      <c r="C38" s="103" t="s">
        <v>63</v>
      </c>
      <c r="D38" s="39" t="s">
        <v>36</v>
      </c>
      <c r="E38" s="39">
        <v>1</v>
      </c>
      <c r="F38" s="43">
        <v>46202.25</v>
      </c>
      <c r="G38" s="28">
        <f t="shared" si="2"/>
        <v>46202.25</v>
      </c>
    </row>
    <row r="39" spans="1:7" ht="99" hidden="1" outlineLevel="1" x14ac:dyDescent="0.3">
      <c r="A39" s="1"/>
      <c r="B39" s="25" t="s">
        <v>64</v>
      </c>
      <c r="C39" s="103" t="s">
        <v>65</v>
      </c>
      <c r="D39" s="39" t="s">
        <v>47</v>
      </c>
      <c r="E39" s="39">
        <v>20.239999999999998</v>
      </c>
      <c r="F39" s="40">
        <v>1034.33</v>
      </c>
      <c r="G39" s="28">
        <f t="shared" si="2"/>
        <v>20934.839199999999</v>
      </c>
    </row>
    <row r="40" spans="1:7" ht="115.5" hidden="1" outlineLevel="1" x14ac:dyDescent="0.3">
      <c r="A40" s="1"/>
      <c r="B40" s="42" t="s">
        <v>66</v>
      </c>
      <c r="C40" s="103" t="s">
        <v>67</v>
      </c>
      <c r="D40" s="39" t="s">
        <v>47</v>
      </c>
      <c r="E40" s="39">
        <v>13.26</v>
      </c>
      <c r="F40" s="40">
        <v>1034.33</v>
      </c>
      <c r="G40" s="28">
        <f t="shared" si="2"/>
        <v>13715.215799999998</v>
      </c>
    </row>
    <row r="41" spans="1:7" ht="165" hidden="1" outlineLevel="1" x14ac:dyDescent="0.3">
      <c r="A41" s="1"/>
      <c r="B41" s="42" t="s">
        <v>68</v>
      </c>
      <c r="C41" s="103" t="s">
        <v>69</v>
      </c>
      <c r="D41" s="39" t="s">
        <v>70</v>
      </c>
      <c r="E41" s="39">
        <v>1</v>
      </c>
      <c r="F41" s="40"/>
      <c r="G41" s="28">
        <f t="shared" si="2"/>
        <v>0</v>
      </c>
    </row>
    <row r="42" spans="1:7" ht="132" hidden="1" outlineLevel="1" x14ac:dyDescent="0.3">
      <c r="A42" s="1"/>
      <c r="B42" s="25" t="s">
        <v>71</v>
      </c>
      <c r="C42" s="102" t="s">
        <v>72</v>
      </c>
      <c r="D42" s="26" t="s">
        <v>73</v>
      </c>
      <c r="E42" s="39">
        <v>149.87</v>
      </c>
      <c r="F42" s="40">
        <v>625.77700000000004</v>
      </c>
      <c r="G42" s="28">
        <f t="shared" si="2"/>
        <v>93785.198990000004</v>
      </c>
    </row>
    <row r="43" spans="1:7" ht="16.5" collapsed="1" x14ac:dyDescent="0.3">
      <c r="A43" s="1"/>
      <c r="B43" s="29"/>
      <c r="C43" s="103"/>
      <c r="D43" s="30"/>
      <c r="E43" s="30"/>
      <c r="F43" s="31" t="s">
        <v>74</v>
      </c>
      <c r="G43" s="32" t="e">
        <f>SUM(G25:G42)</f>
        <v>#REF!</v>
      </c>
    </row>
    <row r="44" spans="1:7" ht="16.5" x14ac:dyDescent="0.3">
      <c r="A44" s="1"/>
      <c r="B44" s="23">
        <v>1.04</v>
      </c>
      <c r="C44" s="101" t="s">
        <v>75</v>
      </c>
      <c r="D44" s="24" t="s">
        <v>15</v>
      </c>
      <c r="E44" s="24"/>
      <c r="F44" s="24"/>
      <c r="G44" s="24"/>
    </row>
    <row r="45" spans="1:7" ht="115.5" hidden="1" outlineLevel="1" x14ac:dyDescent="0.3">
      <c r="A45" s="1"/>
      <c r="B45" s="25" t="s">
        <v>76</v>
      </c>
      <c r="C45" s="102" t="s">
        <v>77</v>
      </c>
      <c r="D45" s="26" t="s">
        <v>78</v>
      </c>
      <c r="E45" s="26">
        <v>54</v>
      </c>
      <c r="F45" s="27">
        <v>2006.14</v>
      </c>
      <c r="G45" s="28">
        <f t="shared" ref="G45:G47" si="3">+F45*E45</f>
        <v>108331.56000000001</v>
      </c>
    </row>
    <row r="46" spans="1:7" ht="132" hidden="1" outlineLevel="1" x14ac:dyDescent="0.3">
      <c r="A46" s="1"/>
      <c r="B46" s="42" t="s">
        <v>79</v>
      </c>
      <c r="C46" s="103" t="s">
        <v>80</v>
      </c>
      <c r="D46" s="39" t="s">
        <v>70</v>
      </c>
      <c r="E46" s="39">
        <v>2</v>
      </c>
      <c r="F46" s="44">
        <v>14744.376000000002</v>
      </c>
      <c r="G46" s="28">
        <f t="shared" si="3"/>
        <v>29488.752000000004</v>
      </c>
    </row>
    <row r="47" spans="1:7" ht="132" hidden="1" outlineLevel="1" x14ac:dyDescent="0.3">
      <c r="A47" s="1"/>
      <c r="B47" s="42" t="s">
        <v>81</v>
      </c>
      <c r="C47" s="103" t="s">
        <v>82</v>
      </c>
      <c r="D47" s="39" t="s">
        <v>70</v>
      </c>
      <c r="E47" s="39">
        <v>1</v>
      </c>
      <c r="F47" s="44">
        <v>14744.376000000002</v>
      </c>
      <c r="G47" s="28">
        <f t="shared" si="3"/>
        <v>14744.376000000002</v>
      </c>
    </row>
    <row r="48" spans="1:7" ht="132" hidden="1" outlineLevel="1" x14ac:dyDescent="0.3">
      <c r="A48" s="1"/>
      <c r="B48" s="25" t="s">
        <v>83</v>
      </c>
      <c r="C48" s="103" t="s">
        <v>82</v>
      </c>
      <c r="D48" s="39" t="s">
        <v>70</v>
      </c>
      <c r="E48" s="39">
        <v>1</v>
      </c>
      <c r="F48" s="44">
        <v>14744.376000000002</v>
      </c>
      <c r="G48" s="28">
        <v>14744.376000000002</v>
      </c>
    </row>
    <row r="49" spans="1:7" ht="132" hidden="1" outlineLevel="1" x14ac:dyDescent="0.3">
      <c r="A49" s="1"/>
      <c r="B49" s="25" t="s">
        <v>84</v>
      </c>
      <c r="C49" s="103" t="s">
        <v>85</v>
      </c>
      <c r="D49" s="39" t="s">
        <v>70</v>
      </c>
      <c r="E49" s="39">
        <v>2</v>
      </c>
      <c r="F49" s="44">
        <v>14744.376000000002</v>
      </c>
      <c r="G49" s="28">
        <v>14744.376000000002</v>
      </c>
    </row>
    <row r="50" spans="1:7" ht="132" hidden="1" outlineLevel="1" x14ac:dyDescent="0.3">
      <c r="A50" s="1"/>
      <c r="B50" s="25" t="s">
        <v>86</v>
      </c>
      <c r="C50" s="103" t="s">
        <v>87</v>
      </c>
      <c r="D50" s="39" t="s">
        <v>70</v>
      </c>
      <c r="E50" s="39">
        <v>2</v>
      </c>
      <c r="F50" s="44">
        <v>17215.424200000001</v>
      </c>
      <c r="G50" s="28">
        <v>181929.21719999998</v>
      </c>
    </row>
    <row r="51" spans="1:7" ht="132" hidden="1" outlineLevel="1" x14ac:dyDescent="0.3">
      <c r="A51" s="1"/>
      <c r="B51" s="25" t="s">
        <v>88</v>
      </c>
      <c r="C51" s="103" t="s">
        <v>89</v>
      </c>
      <c r="D51" s="39" t="s">
        <v>70</v>
      </c>
      <c r="E51" s="39">
        <v>2</v>
      </c>
      <c r="F51" s="44">
        <v>15106.424199999999</v>
      </c>
      <c r="G51" s="28">
        <v>181929.21719999998</v>
      </c>
    </row>
    <row r="52" spans="1:7" ht="132" hidden="1" outlineLevel="1" x14ac:dyDescent="0.3">
      <c r="A52" s="1"/>
      <c r="B52" s="25" t="s">
        <v>90</v>
      </c>
      <c r="C52" s="103" t="s">
        <v>91</v>
      </c>
      <c r="D52" s="39" t="s">
        <v>70</v>
      </c>
      <c r="E52" s="39">
        <v>2</v>
      </c>
      <c r="F52" s="44">
        <v>17215.424200000001</v>
      </c>
      <c r="G52" s="28">
        <v>181929.21719999998</v>
      </c>
    </row>
    <row r="53" spans="1:7" ht="132" hidden="1" outlineLevel="1" x14ac:dyDescent="0.3">
      <c r="A53" s="1"/>
      <c r="B53" s="25" t="s">
        <v>92</v>
      </c>
      <c r="C53" s="103" t="s">
        <v>93</v>
      </c>
      <c r="D53" s="39" t="s">
        <v>73</v>
      </c>
      <c r="E53" s="39">
        <v>290.7</v>
      </c>
      <c r="F53" s="40">
        <v>1328.03</v>
      </c>
      <c r="G53" s="28">
        <f t="shared" ref="G53:G60" si="4">+F53*E53</f>
        <v>386058.321</v>
      </c>
    </row>
    <row r="54" spans="1:7" ht="99" hidden="1" outlineLevel="1" x14ac:dyDescent="0.3">
      <c r="A54" s="1"/>
      <c r="B54" s="25" t="s">
        <v>94</v>
      </c>
      <c r="C54" s="103" t="s">
        <v>95</v>
      </c>
      <c r="D54" s="39" t="s">
        <v>70</v>
      </c>
      <c r="E54" s="39">
        <v>20</v>
      </c>
      <c r="F54" s="40">
        <v>302.55</v>
      </c>
      <c r="G54" s="28">
        <f t="shared" si="4"/>
        <v>6051</v>
      </c>
    </row>
    <row r="55" spans="1:7" ht="148.5" hidden="1" outlineLevel="1" x14ac:dyDescent="0.3">
      <c r="A55" s="1"/>
      <c r="B55" s="25" t="s">
        <v>96</v>
      </c>
      <c r="C55" s="103" t="s">
        <v>97</v>
      </c>
      <c r="D55" s="39" t="s">
        <v>98</v>
      </c>
      <c r="E55" s="39">
        <v>3112.77</v>
      </c>
      <c r="F55" s="40">
        <v>106.22</v>
      </c>
      <c r="G55" s="28">
        <f t="shared" si="4"/>
        <v>330638.42940000002</v>
      </c>
    </row>
    <row r="56" spans="1:7" ht="66" hidden="1" outlineLevel="1" x14ac:dyDescent="0.3">
      <c r="A56" s="1"/>
      <c r="B56" s="25" t="s">
        <v>99</v>
      </c>
      <c r="C56" s="103" t="s">
        <v>100</v>
      </c>
      <c r="D56" s="39" t="s">
        <v>18</v>
      </c>
      <c r="E56" s="39">
        <v>85.56</v>
      </c>
      <c r="F56" s="40">
        <v>1165.8800000000001</v>
      </c>
      <c r="G56" s="28">
        <f t="shared" si="4"/>
        <v>99752.692800000019</v>
      </c>
    </row>
    <row r="57" spans="1:7" ht="132" hidden="1" outlineLevel="1" x14ac:dyDescent="0.3">
      <c r="A57" s="1"/>
      <c r="B57" s="25" t="s">
        <v>101</v>
      </c>
      <c r="C57" s="103" t="s">
        <v>102</v>
      </c>
      <c r="D57" s="39" t="s">
        <v>70</v>
      </c>
      <c r="E57" s="39">
        <v>1</v>
      </c>
      <c r="F57" s="40">
        <v>2865.02</v>
      </c>
      <c r="G57" s="28">
        <f t="shared" si="4"/>
        <v>2865.02</v>
      </c>
    </row>
    <row r="58" spans="1:7" ht="148.5" hidden="1" outlineLevel="1" x14ac:dyDescent="0.3">
      <c r="A58" s="1"/>
      <c r="B58" s="25" t="s">
        <v>103</v>
      </c>
      <c r="C58" s="103" t="s">
        <v>104</v>
      </c>
      <c r="D58" s="39" t="s">
        <v>18</v>
      </c>
      <c r="E58" s="39">
        <v>37.74</v>
      </c>
      <c r="F58" s="40">
        <v>1025.5999999999999</v>
      </c>
      <c r="G58" s="28">
        <f t="shared" si="4"/>
        <v>38706.144</v>
      </c>
    </row>
    <row r="59" spans="1:7" ht="231" hidden="1" outlineLevel="1" x14ac:dyDescent="0.3">
      <c r="A59" s="1"/>
      <c r="B59" s="25" t="s">
        <v>105</v>
      </c>
      <c r="C59" s="103" t="s">
        <v>106</v>
      </c>
      <c r="D59" s="39" t="s">
        <v>36</v>
      </c>
      <c r="E59" s="39">
        <v>1</v>
      </c>
      <c r="F59" s="40">
        <v>69205.33</v>
      </c>
      <c r="G59" s="28">
        <f t="shared" si="4"/>
        <v>69205.33</v>
      </c>
    </row>
    <row r="60" spans="1:7" ht="99" hidden="1" outlineLevel="1" x14ac:dyDescent="0.3">
      <c r="A60" s="1"/>
      <c r="B60" s="29" t="s">
        <v>107</v>
      </c>
      <c r="C60" s="103" t="s">
        <v>108</v>
      </c>
      <c r="D60" s="39" t="s">
        <v>47</v>
      </c>
      <c r="E60" s="39">
        <v>20.79</v>
      </c>
      <c r="F60" s="40">
        <v>966.44</v>
      </c>
      <c r="G60" s="28">
        <f t="shared" si="4"/>
        <v>20092.2876</v>
      </c>
    </row>
    <row r="61" spans="1:7" ht="16.5" collapsed="1" x14ac:dyDescent="0.3">
      <c r="A61" s="1"/>
      <c r="B61" s="29"/>
      <c r="C61" s="103"/>
      <c r="D61" s="30"/>
      <c r="E61" s="30"/>
      <c r="F61" s="31" t="s">
        <v>109</v>
      </c>
      <c r="G61" s="32">
        <f>SUM(G44:G60)</f>
        <v>1681210.3164000001</v>
      </c>
    </row>
    <row r="62" spans="1:7" ht="16.5" x14ac:dyDescent="0.3">
      <c r="A62" s="1"/>
      <c r="B62" s="23">
        <v>1.05</v>
      </c>
      <c r="C62" s="101" t="s">
        <v>110</v>
      </c>
      <c r="D62" s="24" t="s">
        <v>15</v>
      </c>
      <c r="E62" s="24"/>
      <c r="F62" s="24"/>
      <c r="G62" s="24"/>
    </row>
    <row r="63" spans="1:7" ht="181.5" hidden="1" outlineLevel="1" x14ac:dyDescent="0.3">
      <c r="A63" s="1"/>
      <c r="B63" s="29" t="s">
        <v>693</v>
      </c>
      <c r="C63" s="103" t="s">
        <v>111</v>
      </c>
      <c r="D63" s="39" t="s">
        <v>18</v>
      </c>
      <c r="E63" s="39">
        <v>177.6</v>
      </c>
      <c r="F63" s="40">
        <v>687.55</v>
      </c>
      <c r="G63" s="45">
        <f t="shared" ref="G63:G66" si="5">+F63*E63</f>
        <v>122108.87999999999</v>
      </c>
    </row>
    <row r="64" spans="1:7" ht="198" hidden="1" outlineLevel="1" x14ac:dyDescent="0.3">
      <c r="A64" s="1"/>
      <c r="B64" s="29" t="s">
        <v>112</v>
      </c>
      <c r="C64" s="103" t="s">
        <v>113</v>
      </c>
      <c r="D64" s="39" t="s">
        <v>73</v>
      </c>
      <c r="E64" s="39">
        <v>76.11</v>
      </c>
      <c r="F64" s="40">
        <v>689.56</v>
      </c>
      <c r="G64" s="45">
        <f t="shared" si="5"/>
        <v>52482.411599999992</v>
      </c>
    </row>
    <row r="65" spans="1:7" ht="66" hidden="1" outlineLevel="1" x14ac:dyDescent="0.3">
      <c r="A65" s="1"/>
      <c r="B65" s="29" t="s">
        <v>114</v>
      </c>
      <c r="C65" s="103" t="s">
        <v>115</v>
      </c>
      <c r="D65" s="39" t="s">
        <v>73</v>
      </c>
      <c r="E65" s="39">
        <v>154.61000000000001</v>
      </c>
      <c r="F65" s="40">
        <v>526.44000000000005</v>
      </c>
      <c r="G65" s="45">
        <f t="shared" si="5"/>
        <v>81392.888400000011</v>
      </c>
    </row>
    <row r="66" spans="1:7" ht="99" hidden="1" outlineLevel="1" x14ac:dyDescent="0.3">
      <c r="A66" s="1"/>
      <c r="B66" s="25" t="s">
        <v>116</v>
      </c>
      <c r="C66" s="103" t="s">
        <v>117</v>
      </c>
      <c r="D66" s="39" t="s">
        <v>18</v>
      </c>
      <c r="E66" s="39">
        <v>215.62</v>
      </c>
      <c r="F66" s="40">
        <v>21.21</v>
      </c>
      <c r="G66" s="45">
        <f t="shared" si="5"/>
        <v>4573.3002000000006</v>
      </c>
    </row>
    <row r="67" spans="1:7" ht="16.5" collapsed="1" x14ac:dyDescent="0.3">
      <c r="A67" s="1"/>
      <c r="B67" s="29"/>
      <c r="C67" s="103"/>
      <c r="D67" s="30"/>
      <c r="E67" s="30"/>
      <c r="F67" s="31" t="s">
        <v>118</v>
      </c>
      <c r="G67" s="32">
        <f>SUM(G63:G66)</f>
        <v>260557.48019999999</v>
      </c>
    </row>
    <row r="68" spans="1:7" ht="16.5" x14ac:dyDescent="0.3">
      <c r="A68" s="1"/>
      <c r="B68" s="23">
        <v>1.06</v>
      </c>
      <c r="C68" s="101" t="s">
        <v>119</v>
      </c>
      <c r="D68" s="24" t="s">
        <v>15</v>
      </c>
      <c r="E68" s="24"/>
      <c r="F68" s="24"/>
      <c r="G68" s="24"/>
    </row>
    <row r="69" spans="1:7" ht="66" hidden="1" outlineLevel="1" x14ac:dyDescent="0.3">
      <c r="A69" s="1"/>
      <c r="B69" s="29" t="s">
        <v>120</v>
      </c>
      <c r="C69" s="103" t="s">
        <v>121</v>
      </c>
      <c r="D69" s="39" t="s">
        <v>18</v>
      </c>
      <c r="E69" s="39">
        <v>260.88</v>
      </c>
      <c r="F69" s="40">
        <v>71.02</v>
      </c>
      <c r="G69" s="45">
        <f t="shared" ref="G69:G76" si="6">+F69*E69</f>
        <v>18527.6976</v>
      </c>
    </row>
    <row r="70" spans="1:7" ht="82.5" hidden="1" outlineLevel="1" x14ac:dyDescent="0.3">
      <c r="A70" s="1"/>
      <c r="B70" s="29" t="s">
        <v>122</v>
      </c>
      <c r="C70" s="103" t="s">
        <v>123</v>
      </c>
      <c r="D70" s="39" t="s">
        <v>78</v>
      </c>
      <c r="E70" s="39">
        <v>172.2</v>
      </c>
      <c r="F70" s="40">
        <v>45.02</v>
      </c>
      <c r="G70" s="45">
        <f t="shared" si="6"/>
        <v>7752.4440000000004</v>
      </c>
    </row>
    <row r="71" spans="1:7" ht="82.5" hidden="1" outlineLevel="1" x14ac:dyDescent="0.3">
      <c r="A71" s="1"/>
      <c r="B71" s="29" t="s">
        <v>124</v>
      </c>
      <c r="C71" s="103" t="s">
        <v>125</v>
      </c>
      <c r="D71" s="39" t="s">
        <v>18</v>
      </c>
      <c r="E71" s="39">
        <v>115.62</v>
      </c>
      <c r="F71" s="40">
        <v>198.22</v>
      </c>
      <c r="G71" s="45">
        <f t="shared" si="6"/>
        <v>22918.196400000001</v>
      </c>
    </row>
    <row r="72" spans="1:7" ht="99" hidden="1" outlineLevel="1" x14ac:dyDescent="0.3">
      <c r="A72" s="1"/>
      <c r="B72" s="29" t="s">
        <v>126</v>
      </c>
      <c r="C72" s="103" t="s">
        <v>127</v>
      </c>
      <c r="D72" s="39" t="s">
        <v>18</v>
      </c>
      <c r="E72" s="39">
        <v>115.62</v>
      </c>
      <c r="F72" s="40">
        <v>236.01</v>
      </c>
      <c r="G72" s="45">
        <f t="shared" si="6"/>
        <v>27287.476200000001</v>
      </c>
    </row>
    <row r="73" spans="1:7" ht="132" hidden="1" outlineLevel="1" x14ac:dyDescent="0.3">
      <c r="A73" s="1"/>
      <c r="B73" s="29" t="s">
        <v>128</v>
      </c>
      <c r="C73" s="103" t="s">
        <v>129</v>
      </c>
      <c r="D73" s="39" t="s">
        <v>78</v>
      </c>
      <c r="E73" s="39">
        <v>42.79</v>
      </c>
      <c r="F73" s="40">
        <v>141.22</v>
      </c>
      <c r="G73" s="45">
        <f t="shared" si="6"/>
        <v>6042.8037999999997</v>
      </c>
    </row>
    <row r="74" spans="1:7" ht="66" hidden="1" outlineLevel="1" x14ac:dyDescent="0.3">
      <c r="A74" s="1"/>
      <c r="B74" s="46" t="s">
        <v>130</v>
      </c>
      <c r="C74" s="103" t="s">
        <v>131</v>
      </c>
      <c r="D74" s="39" t="s">
        <v>73</v>
      </c>
      <c r="E74" s="39">
        <v>85.56</v>
      </c>
      <c r="F74" s="40">
        <v>614.01</v>
      </c>
      <c r="G74" s="45">
        <f t="shared" si="6"/>
        <v>52534.695599999999</v>
      </c>
    </row>
    <row r="75" spans="1:7" ht="82.5" hidden="1" outlineLevel="1" x14ac:dyDescent="0.3">
      <c r="A75" s="1"/>
      <c r="B75" s="29" t="s">
        <v>132</v>
      </c>
      <c r="C75" s="103" t="s">
        <v>133</v>
      </c>
      <c r="D75" s="39" t="s">
        <v>47</v>
      </c>
      <c r="E75" s="39">
        <v>99.36</v>
      </c>
      <c r="F75" s="40">
        <v>174.22</v>
      </c>
      <c r="G75" s="45">
        <f t="shared" si="6"/>
        <v>17310.499199999998</v>
      </c>
    </row>
    <row r="76" spans="1:7" ht="115.5" hidden="1" outlineLevel="1" x14ac:dyDescent="0.3">
      <c r="A76" s="1"/>
      <c r="B76" s="29" t="s">
        <v>134</v>
      </c>
      <c r="C76" s="103" t="s">
        <v>135</v>
      </c>
      <c r="D76" s="39" t="s">
        <v>18</v>
      </c>
      <c r="E76" s="39">
        <v>38.83</v>
      </c>
      <c r="F76" s="40">
        <v>614.22</v>
      </c>
      <c r="G76" s="45">
        <f t="shared" si="6"/>
        <v>23850.1626</v>
      </c>
    </row>
    <row r="77" spans="1:7" ht="16.5" collapsed="1" x14ac:dyDescent="0.3">
      <c r="A77" s="1"/>
      <c r="B77" s="29"/>
      <c r="C77" s="103"/>
      <c r="D77" s="30"/>
      <c r="E77" s="30"/>
      <c r="F77" s="31" t="s">
        <v>136</v>
      </c>
      <c r="G77" s="32">
        <f>SUM(G68:G76)</f>
        <v>176223.9754</v>
      </c>
    </row>
    <row r="78" spans="1:7" ht="16.5" x14ac:dyDescent="0.3">
      <c r="A78" s="1"/>
      <c r="B78" s="23">
        <v>1.07</v>
      </c>
      <c r="C78" s="101" t="s">
        <v>137</v>
      </c>
      <c r="D78" s="24" t="s">
        <v>15</v>
      </c>
      <c r="E78" s="24"/>
      <c r="F78" s="24"/>
      <c r="G78" s="24"/>
    </row>
    <row r="79" spans="1:7" ht="247.5" hidden="1" outlineLevel="1" x14ac:dyDescent="0.3">
      <c r="A79" s="1"/>
      <c r="B79" s="29" t="s">
        <v>138</v>
      </c>
      <c r="C79" s="103" t="s">
        <v>139</v>
      </c>
      <c r="D79" s="39" t="s">
        <v>70</v>
      </c>
      <c r="E79" s="39">
        <v>5</v>
      </c>
      <c r="F79" s="40">
        <v>7856.1942027717578</v>
      </c>
      <c r="G79" s="45">
        <f t="shared" ref="G79:G108" si="7">+F79*E79</f>
        <v>39280.971013858791</v>
      </c>
    </row>
    <row r="80" spans="1:7" ht="181.5" hidden="1" outlineLevel="1" x14ac:dyDescent="0.3">
      <c r="A80" s="1"/>
      <c r="B80" s="29" t="s">
        <v>140</v>
      </c>
      <c r="C80" s="103" t="s">
        <v>141</v>
      </c>
      <c r="D80" s="39" t="s">
        <v>70</v>
      </c>
      <c r="E80" s="39">
        <v>1</v>
      </c>
      <c r="F80" s="40">
        <v>8269.6781081807985</v>
      </c>
      <c r="G80" s="45">
        <f t="shared" si="7"/>
        <v>8269.6781081807985</v>
      </c>
    </row>
    <row r="81" spans="1:7" ht="181.5" hidden="1" outlineLevel="1" x14ac:dyDescent="0.3">
      <c r="A81" s="1"/>
      <c r="B81" s="29" t="s">
        <v>142</v>
      </c>
      <c r="C81" s="103" t="s">
        <v>143</v>
      </c>
      <c r="D81" s="39" t="s">
        <v>70</v>
      </c>
      <c r="E81" s="39">
        <v>3</v>
      </c>
      <c r="F81" s="40">
        <v>9923.6137298169597</v>
      </c>
      <c r="G81" s="45">
        <f t="shared" si="7"/>
        <v>29770.841189450879</v>
      </c>
    </row>
    <row r="82" spans="1:7" ht="214.5" hidden="1" outlineLevel="1" x14ac:dyDescent="0.3">
      <c r="A82" s="1"/>
      <c r="B82" s="29" t="s">
        <v>144</v>
      </c>
      <c r="C82" s="103" t="s">
        <v>145</v>
      </c>
      <c r="D82" s="39" t="s">
        <v>70</v>
      </c>
      <c r="E82" s="39">
        <v>2</v>
      </c>
      <c r="F82" s="40"/>
      <c r="G82" s="45">
        <f t="shared" si="7"/>
        <v>0</v>
      </c>
    </row>
    <row r="83" spans="1:7" ht="231" hidden="1" outlineLevel="1" x14ac:dyDescent="0.3">
      <c r="A83" s="1"/>
      <c r="B83" s="112" t="s">
        <v>146</v>
      </c>
      <c r="C83" s="103" t="s">
        <v>147</v>
      </c>
      <c r="D83" s="39" t="s">
        <v>70</v>
      </c>
      <c r="E83" s="39">
        <v>1</v>
      </c>
      <c r="F83" s="40"/>
      <c r="G83" s="45">
        <f t="shared" si="7"/>
        <v>0</v>
      </c>
    </row>
    <row r="84" spans="1:7" ht="198" hidden="1" outlineLevel="1" x14ac:dyDescent="0.3">
      <c r="A84" s="1"/>
      <c r="B84" s="112" t="s">
        <v>148</v>
      </c>
      <c r="C84" s="103" t="s">
        <v>149</v>
      </c>
      <c r="D84" s="39" t="s">
        <v>70</v>
      </c>
      <c r="E84" s="39">
        <v>2</v>
      </c>
      <c r="F84" s="40">
        <v>6503.4671548709994</v>
      </c>
      <c r="G84" s="45">
        <f t="shared" si="7"/>
        <v>13006.934309741999</v>
      </c>
    </row>
    <row r="85" spans="1:7" ht="198" hidden="1" outlineLevel="1" x14ac:dyDescent="0.3">
      <c r="A85" s="1"/>
      <c r="B85" s="112" t="s">
        <v>150</v>
      </c>
      <c r="C85" s="103" t="s">
        <v>151</v>
      </c>
      <c r="D85" s="39" t="s">
        <v>70</v>
      </c>
      <c r="E85" s="39">
        <v>1</v>
      </c>
      <c r="F85" s="40"/>
      <c r="G85" s="45">
        <f t="shared" si="7"/>
        <v>0</v>
      </c>
    </row>
    <row r="86" spans="1:7" ht="214.5" hidden="1" outlineLevel="1" x14ac:dyDescent="0.3">
      <c r="A86" s="1"/>
      <c r="B86" s="113" t="s">
        <v>152</v>
      </c>
      <c r="C86" s="103" t="s">
        <v>153</v>
      </c>
      <c r="D86" s="39" t="s">
        <v>70</v>
      </c>
      <c r="E86" s="39">
        <v>1</v>
      </c>
      <c r="F86" s="40">
        <v>40917.678139436248</v>
      </c>
      <c r="G86" s="45">
        <f t="shared" si="7"/>
        <v>40917.678139436248</v>
      </c>
    </row>
    <row r="87" spans="1:7" ht="214.5" hidden="1" outlineLevel="1" x14ac:dyDescent="0.3">
      <c r="A87" s="1"/>
      <c r="B87" s="113" t="s">
        <v>154</v>
      </c>
      <c r="C87" s="103" t="s">
        <v>155</v>
      </c>
      <c r="D87" s="39" t="s">
        <v>70</v>
      </c>
      <c r="E87" s="39">
        <v>1</v>
      </c>
      <c r="F87" s="40">
        <v>40917.678139436248</v>
      </c>
      <c r="G87" s="45">
        <f t="shared" si="7"/>
        <v>40917.678139436248</v>
      </c>
    </row>
    <row r="88" spans="1:7" ht="148.5" hidden="1" outlineLevel="1" x14ac:dyDescent="0.3">
      <c r="A88" s="1"/>
      <c r="B88" s="113" t="s">
        <v>156</v>
      </c>
      <c r="C88" s="103" t="s">
        <v>157</v>
      </c>
      <c r="D88" s="39" t="s">
        <v>70</v>
      </c>
      <c r="E88" s="39">
        <v>2</v>
      </c>
      <c r="F88" s="40">
        <v>32406.801086433501</v>
      </c>
      <c r="G88" s="45">
        <f t="shared" si="7"/>
        <v>64813.602172867002</v>
      </c>
    </row>
    <row r="89" spans="1:7" ht="99" hidden="1" outlineLevel="1" x14ac:dyDescent="0.3">
      <c r="A89" s="1"/>
      <c r="B89" s="113" t="s">
        <v>158</v>
      </c>
      <c r="C89" s="103" t="s">
        <v>159</v>
      </c>
      <c r="D89" s="39" t="s">
        <v>70</v>
      </c>
      <c r="E89" s="39">
        <v>1</v>
      </c>
      <c r="F89" s="40">
        <v>3407.48441149167</v>
      </c>
      <c r="G89" s="45">
        <f t="shared" si="7"/>
        <v>3407.48441149167</v>
      </c>
    </row>
    <row r="90" spans="1:7" ht="99" hidden="1" outlineLevel="1" x14ac:dyDescent="0.3">
      <c r="A90" s="1"/>
      <c r="B90" s="113" t="s">
        <v>160</v>
      </c>
      <c r="C90" s="103" t="s">
        <v>161</v>
      </c>
      <c r="D90" s="39" t="s">
        <v>70</v>
      </c>
      <c r="E90" s="39">
        <v>1</v>
      </c>
      <c r="F90" s="40"/>
      <c r="G90" s="45">
        <f t="shared" si="7"/>
        <v>0</v>
      </c>
    </row>
    <row r="91" spans="1:7" ht="165" hidden="1" outlineLevel="1" x14ac:dyDescent="0.3">
      <c r="A91" s="1"/>
      <c r="B91" s="113" t="s">
        <v>162</v>
      </c>
      <c r="C91" s="103" t="s">
        <v>163</v>
      </c>
      <c r="D91" s="39" t="s">
        <v>70</v>
      </c>
      <c r="E91" s="39">
        <v>2</v>
      </c>
      <c r="F91" s="40">
        <v>42468.24278472014</v>
      </c>
      <c r="G91" s="45">
        <f t="shared" si="7"/>
        <v>84936.48556944028</v>
      </c>
    </row>
    <row r="92" spans="1:7" ht="148.5" hidden="1" outlineLevel="1" x14ac:dyDescent="0.3">
      <c r="A92" s="1"/>
      <c r="B92" s="112" t="s">
        <v>164</v>
      </c>
      <c r="C92" s="103" t="s">
        <v>165</v>
      </c>
      <c r="D92" s="39" t="s">
        <v>36</v>
      </c>
      <c r="E92" s="39">
        <v>1</v>
      </c>
      <c r="F92" s="40">
        <v>17400.781019297101</v>
      </c>
      <c r="G92" s="45">
        <f t="shared" si="7"/>
        <v>17400.781019297101</v>
      </c>
    </row>
    <row r="93" spans="1:7" ht="165" hidden="1" outlineLevel="1" x14ac:dyDescent="0.3">
      <c r="A93" s="1"/>
      <c r="B93" s="113" t="s">
        <v>166</v>
      </c>
      <c r="C93" s="103" t="s">
        <v>167</v>
      </c>
      <c r="D93" s="39" t="s">
        <v>36</v>
      </c>
      <c r="E93" s="39">
        <v>1</v>
      </c>
      <c r="F93" s="40">
        <v>41360.918590842004</v>
      </c>
      <c r="G93" s="45">
        <f t="shared" si="7"/>
        <v>41360.918590842004</v>
      </c>
    </row>
    <row r="94" spans="1:7" ht="33" hidden="1" outlineLevel="1" x14ac:dyDescent="0.3">
      <c r="A94" s="1"/>
      <c r="B94" s="113" t="s">
        <v>168</v>
      </c>
      <c r="C94" s="103" t="s">
        <v>169</v>
      </c>
      <c r="D94" s="39" t="s">
        <v>70</v>
      </c>
      <c r="E94" s="39">
        <v>96</v>
      </c>
      <c r="F94" s="40">
        <v>441.79918624199996</v>
      </c>
      <c r="G94" s="45">
        <f t="shared" si="7"/>
        <v>42412.721879231998</v>
      </c>
    </row>
    <row r="95" spans="1:7" ht="198" hidden="1" outlineLevel="1" x14ac:dyDescent="0.3">
      <c r="A95" s="1"/>
      <c r="B95" s="113" t="s">
        <v>170</v>
      </c>
      <c r="C95" s="103" t="s">
        <v>171</v>
      </c>
      <c r="D95" s="39" t="s">
        <v>36</v>
      </c>
      <c r="E95" s="39">
        <v>16</v>
      </c>
      <c r="F95" s="40">
        <v>2388.1308626969994</v>
      </c>
      <c r="G95" s="45">
        <f t="shared" si="7"/>
        <v>38210.093803151991</v>
      </c>
    </row>
    <row r="96" spans="1:7" ht="247.5" hidden="1" outlineLevel="1" x14ac:dyDescent="0.3">
      <c r="A96" s="1"/>
      <c r="B96" s="29" t="s">
        <v>172</v>
      </c>
      <c r="C96" s="103" t="s">
        <v>173</v>
      </c>
      <c r="D96" s="39" t="s">
        <v>36</v>
      </c>
      <c r="E96" s="39">
        <v>2</v>
      </c>
      <c r="F96" s="40">
        <v>11393.71525497</v>
      </c>
      <c r="G96" s="45">
        <f t="shared" si="7"/>
        <v>22787.430509940001</v>
      </c>
    </row>
    <row r="97" spans="1:7" ht="231" hidden="1" outlineLevel="1" x14ac:dyDescent="0.3">
      <c r="A97" s="1"/>
      <c r="B97" s="113" t="s">
        <v>174</v>
      </c>
      <c r="C97" s="103" t="s">
        <v>175</v>
      </c>
      <c r="D97" s="39" t="s">
        <v>36</v>
      </c>
      <c r="E97" s="39">
        <v>1</v>
      </c>
      <c r="F97" s="40">
        <v>9821.9776658699993</v>
      </c>
      <c r="G97" s="45">
        <f t="shared" si="7"/>
        <v>9821.9776658699993</v>
      </c>
    </row>
    <row r="98" spans="1:7" ht="247.5" hidden="1" outlineLevel="1" x14ac:dyDescent="0.3">
      <c r="A98" s="1"/>
      <c r="B98" s="112" t="s">
        <v>176</v>
      </c>
      <c r="C98" s="103" t="s">
        <v>177</v>
      </c>
      <c r="D98" s="39" t="s">
        <v>36</v>
      </c>
      <c r="E98" s="39">
        <v>2</v>
      </c>
      <c r="F98" s="40">
        <v>15578.771695883997</v>
      </c>
      <c r="G98" s="45">
        <f t="shared" si="7"/>
        <v>31157.543391767995</v>
      </c>
    </row>
    <row r="99" spans="1:7" ht="115.5" hidden="1" outlineLevel="1" x14ac:dyDescent="0.3">
      <c r="A99" s="1"/>
      <c r="B99" s="112" t="s">
        <v>178</v>
      </c>
      <c r="C99" s="103" t="s">
        <v>179</v>
      </c>
      <c r="D99" s="39" t="s">
        <v>180</v>
      </c>
      <c r="E99" s="39">
        <v>6</v>
      </c>
      <c r="F99" s="40">
        <v>4114.5069325709983</v>
      </c>
      <c r="G99" s="45">
        <f t="shared" si="7"/>
        <v>24687.041595425988</v>
      </c>
    </row>
    <row r="100" spans="1:7" ht="115.5" hidden="1" outlineLevel="1" x14ac:dyDescent="0.3">
      <c r="A100" s="1"/>
      <c r="B100" s="112" t="s">
        <v>181</v>
      </c>
      <c r="C100" s="103" t="s">
        <v>182</v>
      </c>
      <c r="D100" s="39" t="s">
        <v>47</v>
      </c>
      <c r="E100" s="39">
        <v>19.18</v>
      </c>
      <c r="F100" s="40">
        <v>644.75629234199994</v>
      </c>
      <c r="G100" s="45">
        <f t="shared" si="7"/>
        <v>12366.425687119559</v>
      </c>
    </row>
    <row r="101" spans="1:7" ht="33" hidden="1" outlineLevel="1" x14ac:dyDescent="0.3">
      <c r="A101" s="1"/>
      <c r="B101" s="112" t="s">
        <v>183</v>
      </c>
      <c r="C101" s="103" t="s">
        <v>184</v>
      </c>
      <c r="D101" s="39" t="s">
        <v>36</v>
      </c>
      <c r="E101" s="39">
        <v>32</v>
      </c>
      <c r="F101" s="40">
        <v>457.30753654199992</v>
      </c>
      <c r="G101" s="45">
        <f t="shared" si="7"/>
        <v>14633.841169343998</v>
      </c>
    </row>
    <row r="102" spans="1:7" ht="49.5" hidden="1" outlineLevel="1" x14ac:dyDescent="0.3">
      <c r="A102" s="1"/>
      <c r="B102" s="113" t="s">
        <v>185</v>
      </c>
      <c r="C102" s="103" t="s">
        <v>186</v>
      </c>
      <c r="D102" s="39" t="s">
        <v>36</v>
      </c>
      <c r="E102" s="39">
        <v>6</v>
      </c>
      <c r="F102" s="40">
        <v>4114.7294436839984</v>
      </c>
      <c r="G102" s="45">
        <f t="shared" si="7"/>
        <v>24688.37666210399</v>
      </c>
    </row>
    <row r="103" spans="1:7" ht="16.5" hidden="1" outlineLevel="1" x14ac:dyDescent="0.3">
      <c r="A103" s="1"/>
      <c r="B103" s="112" t="s">
        <v>187</v>
      </c>
      <c r="C103" s="103" t="s">
        <v>188</v>
      </c>
      <c r="D103" s="39" t="s">
        <v>36</v>
      </c>
      <c r="E103" s="39">
        <v>1</v>
      </c>
      <c r="F103" s="40">
        <v>2293.3613568419996</v>
      </c>
      <c r="G103" s="45">
        <f t="shared" si="7"/>
        <v>2293.3613568419996</v>
      </c>
    </row>
    <row r="104" spans="1:7" ht="49.5" hidden="1" outlineLevel="1" x14ac:dyDescent="0.3">
      <c r="A104" s="1"/>
      <c r="B104" s="112" t="s">
        <v>189</v>
      </c>
      <c r="C104" s="103" t="s">
        <v>190</v>
      </c>
      <c r="D104" s="39" t="s">
        <v>36</v>
      </c>
      <c r="E104" s="39">
        <v>1</v>
      </c>
      <c r="F104" s="40">
        <v>7460.3391111419987</v>
      </c>
      <c r="G104" s="45">
        <f t="shared" si="7"/>
        <v>7460.3391111419987</v>
      </c>
    </row>
    <row r="105" spans="1:7" ht="82.5" hidden="1" outlineLevel="1" x14ac:dyDescent="0.3">
      <c r="A105" s="1"/>
      <c r="B105" s="112" t="s">
        <v>191</v>
      </c>
      <c r="C105" s="103" t="s">
        <v>192</v>
      </c>
      <c r="D105" s="39" t="s">
        <v>36</v>
      </c>
      <c r="E105" s="39">
        <v>2</v>
      </c>
      <c r="F105" s="40"/>
      <c r="G105" s="45">
        <f t="shared" si="7"/>
        <v>0</v>
      </c>
    </row>
    <row r="106" spans="1:7" ht="82.5" hidden="1" outlineLevel="1" x14ac:dyDescent="0.3">
      <c r="A106" s="1"/>
      <c r="B106" s="112" t="s">
        <v>193</v>
      </c>
      <c r="C106" s="103" t="s">
        <v>194</v>
      </c>
      <c r="D106" s="39" t="s">
        <v>36</v>
      </c>
      <c r="E106" s="39">
        <v>2</v>
      </c>
      <c r="F106" s="40"/>
      <c r="G106" s="45">
        <f t="shared" si="7"/>
        <v>0</v>
      </c>
    </row>
    <row r="107" spans="1:7" ht="33" hidden="1" outlineLevel="1" x14ac:dyDescent="0.3">
      <c r="A107" s="1"/>
      <c r="B107" s="112" t="s">
        <v>195</v>
      </c>
      <c r="C107" s="103" t="s">
        <v>196</v>
      </c>
      <c r="D107" s="39" t="s">
        <v>36</v>
      </c>
      <c r="E107" s="39">
        <v>4</v>
      </c>
      <c r="F107" s="40"/>
      <c r="G107" s="45">
        <f t="shared" si="7"/>
        <v>0</v>
      </c>
    </row>
    <row r="108" spans="1:7" ht="33" hidden="1" outlineLevel="1" x14ac:dyDescent="0.3">
      <c r="A108" s="1"/>
      <c r="B108" s="113" t="s">
        <v>197</v>
      </c>
      <c r="C108" s="103" t="s">
        <v>198</v>
      </c>
      <c r="D108" s="39" t="s">
        <v>36</v>
      </c>
      <c r="E108" s="39">
        <v>1</v>
      </c>
      <c r="F108" s="40">
        <v>419.02213958399994</v>
      </c>
      <c r="G108" s="45">
        <f t="shared" si="7"/>
        <v>419.02213958399994</v>
      </c>
    </row>
    <row r="109" spans="1:7" ht="16.5" collapsed="1" x14ac:dyDescent="0.3">
      <c r="A109" s="1"/>
      <c r="B109" s="29"/>
      <c r="C109" s="103"/>
      <c r="D109" s="30"/>
      <c r="E109" s="30"/>
      <c r="F109" s="31" t="s">
        <v>199</v>
      </c>
      <c r="G109" s="32">
        <f>SUM(G79:G108)</f>
        <v>615021.22763556649</v>
      </c>
    </row>
    <row r="110" spans="1:7" ht="16.5" x14ac:dyDescent="0.3">
      <c r="A110" s="1"/>
      <c r="B110" s="23">
        <v>1.08</v>
      </c>
      <c r="C110" s="101" t="s">
        <v>200</v>
      </c>
      <c r="D110" s="24" t="s">
        <v>15</v>
      </c>
      <c r="E110" s="24"/>
      <c r="F110" s="24"/>
      <c r="G110" s="24"/>
    </row>
    <row r="111" spans="1:7" ht="66" hidden="1" outlineLevel="1" x14ac:dyDescent="0.3">
      <c r="A111" s="1"/>
      <c r="B111" s="25" t="s">
        <v>201</v>
      </c>
      <c r="C111" s="102" t="s">
        <v>202</v>
      </c>
      <c r="D111" s="26" t="s">
        <v>47</v>
      </c>
      <c r="E111" s="26">
        <v>112.58</v>
      </c>
      <c r="F111" s="27">
        <v>98.02</v>
      </c>
      <c r="G111" s="28">
        <f t="shared" ref="G111:G165" si="8">+F111*E111</f>
        <v>11035.0916</v>
      </c>
    </row>
    <row r="112" spans="1:7" ht="66" hidden="1" outlineLevel="1" x14ac:dyDescent="0.3">
      <c r="A112" s="1"/>
      <c r="B112" s="25" t="s">
        <v>203</v>
      </c>
      <c r="C112" s="102" t="s">
        <v>204</v>
      </c>
      <c r="D112" s="26" t="s">
        <v>47</v>
      </c>
      <c r="E112" s="26">
        <v>15.92</v>
      </c>
      <c r="F112" s="27">
        <v>112.72299999999998</v>
      </c>
      <c r="G112" s="28">
        <f t="shared" si="8"/>
        <v>1794.5501599999998</v>
      </c>
    </row>
    <row r="113" spans="1:7" ht="66" hidden="1" outlineLevel="1" x14ac:dyDescent="0.3">
      <c r="A113" s="1"/>
      <c r="B113" s="25" t="s">
        <v>205</v>
      </c>
      <c r="C113" s="102" t="s">
        <v>206</v>
      </c>
      <c r="D113" s="26" t="s">
        <v>47</v>
      </c>
      <c r="E113" s="26">
        <v>13.92</v>
      </c>
      <c r="F113" s="27">
        <v>121.74083999999999</v>
      </c>
      <c r="G113" s="28">
        <f t="shared" si="8"/>
        <v>1694.6324927999999</v>
      </c>
    </row>
    <row r="114" spans="1:7" ht="49.5" hidden="1" outlineLevel="1" x14ac:dyDescent="0.3">
      <c r="A114" s="48"/>
      <c r="B114" s="25" t="s">
        <v>207</v>
      </c>
      <c r="C114" s="102" t="s">
        <v>208</v>
      </c>
      <c r="D114" s="26" t="s">
        <v>47</v>
      </c>
      <c r="E114" s="26">
        <v>360.34</v>
      </c>
      <c r="F114" s="27">
        <v>61.44</v>
      </c>
      <c r="G114" s="28">
        <f t="shared" si="8"/>
        <v>22139.289599999996</v>
      </c>
    </row>
    <row r="115" spans="1:7" ht="49.5" hidden="1" outlineLevel="1" x14ac:dyDescent="0.3">
      <c r="A115" s="1"/>
      <c r="B115" s="25" t="s">
        <v>209</v>
      </c>
      <c r="C115" s="102" t="s">
        <v>210</v>
      </c>
      <c r="D115" s="26" t="s">
        <v>47</v>
      </c>
      <c r="E115" s="26">
        <v>32.659999999999997</v>
      </c>
      <c r="F115" s="27">
        <v>93.172999999999988</v>
      </c>
      <c r="G115" s="28">
        <f t="shared" si="8"/>
        <v>3043.0301799999993</v>
      </c>
    </row>
    <row r="116" spans="1:7" ht="49.5" hidden="1" outlineLevel="1" x14ac:dyDescent="0.3">
      <c r="A116" s="1"/>
      <c r="B116" s="25" t="s">
        <v>211</v>
      </c>
      <c r="C116" s="102" t="s">
        <v>212</v>
      </c>
      <c r="D116" s="26" t="s">
        <v>47</v>
      </c>
      <c r="E116" s="26">
        <v>10.6</v>
      </c>
      <c r="F116" s="27">
        <v>95.502324999999985</v>
      </c>
      <c r="G116" s="28">
        <f t="shared" si="8"/>
        <v>1012.3246449999998</v>
      </c>
    </row>
    <row r="117" spans="1:7" ht="66" hidden="1" outlineLevel="1" x14ac:dyDescent="0.3">
      <c r="A117" s="1"/>
      <c r="B117" s="25" t="s">
        <v>213</v>
      </c>
      <c r="C117" s="102" t="s">
        <v>214</v>
      </c>
      <c r="D117" s="26" t="s">
        <v>47</v>
      </c>
      <c r="E117" s="26">
        <v>16.79</v>
      </c>
      <c r="F117" s="27">
        <v>127.01809224999998</v>
      </c>
      <c r="G117" s="28">
        <f t="shared" si="8"/>
        <v>2132.6337688774997</v>
      </c>
    </row>
    <row r="118" spans="1:7" ht="33" hidden="1" outlineLevel="1" x14ac:dyDescent="0.3">
      <c r="A118" s="1"/>
      <c r="B118" s="25" t="s">
        <v>215</v>
      </c>
      <c r="C118" s="102" t="s">
        <v>216</v>
      </c>
      <c r="D118" s="26" t="s">
        <v>47</v>
      </c>
      <c r="E118" s="26">
        <v>19.5</v>
      </c>
      <c r="F118" s="27">
        <v>36.25</v>
      </c>
      <c r="G118" s="28">
        <f t="shared" si="8"/>
        <v>706.875</v>
      </c>
    </row>
    <row r="119" spans="1:7" ht="66" hidden="1" outlineLevel="1" x14ac:dyDescent="0.3">
      <c r="A119" s="1"/>
      <c r="B119" s="25" t="s">
        <v>217</v>
      </c>
      <c r="C119" s="102" t="s">
        <v>218</v>
      </c>
      <c r="D119" s="26" t="s">
        <v>36</v>
      </c>
      <c r="E119" s="26">
        <v>49</v>
      </c>
      <c r="F119" s="27">
        <v>121.22</v>
      </c>
      <c r="G119" s="28">
        <f t="shared" si="8"/>
        <v>5939.78</v>
      </c>
    </row>
    <row r="120" spans="1:7" ht="66" hidden="1" outlineLevel="1" x14ac:dyDescent="0.3">
      <c r="A120" s="1"/>
      <c r="B120" s="25" t="s">
        <v>219</v>
      </c>
      <c r="C120" s="102" t="s">
        <v>220</v>
      </c>
      <c r="D120" s="26" t="s">
        <v>36</v>
      </c>
      <c r="E120" s="26">
        <v>37</v>
      </c>
      <c r="F120" s="27">
        <v>135.66</v>
      </c>
      <c r="G120" s="28">
        <f t="shared" si="8"/>
        <v>5019.42</v>
      </c>
    </row>
    <row r="121" spans="1:7" ht="66" hidden="1" outlineLevel="1" x14ac:dyDescent="0.3">
      <c r="A121" s="1"/>
      <c r="B121" s="25" t="s">
        <v>221</v>
      </c>
      <c r="C121" s="102" t="s">
        <v>222</v>
      </c>
      <c r="D121" s="26" t="s">
        <v>36</v>
      </c>
      <c r="E121" s="26">
        <v>56</v>
      </c>
      <c r="F121" s="27">
        <v>141.255</v>
      </c>
      <c r="G121" s="28">
        <f t="shared" si="8"/>
        <v>7910.28</v>
      </c>
    </row>
    <row r="122" spans="1:7" ht="66" hidden="1" outlineLevel="1" x14ac:dyDescent="0.3">
      <c r="A122" s="1"/>
      <c r="B122" s="25" t="s">
        <v>223</v>
      </c>
      <c r="C122" s="102" t="s">
        <v>224</v>
      </c>
      <c r="D122" s="26" t="s">
        <v>180</v>
      </c>
      <c r="E122" s="26">
        <v>98</v>
      </c>
      <c r="F122" s="27">
        <v>61.02</v>
      </c>
      <c r="G122" s="28">
        <f t="shared" si="8"/>
        <v>5979.96</v>
      </c>
    </row>
    <row r="123" spans="1:7" ht="66" hidden="1" outlineLevel="1" x14ac:dyDescent="0.3">
      <c r="A123" s="1"/>
      <c r="B123" s="25" t="s">
        <v>225</v>
      </c>
      <c r="C123" s="102" t="s">
        <v>226</v>
      </c>
      <c r="D123" s="26" t="s">
        <v>180</v>
      </c>
      <c r="E123" s="26">
        <v>74</v>
      </c>
      <c r="F123" s="27">
        <v>73.224000000000004</v>
      </c>
      <c r="G123" s="28">
        <f t="shared" si="8"/>
        <v>5418.576</v>
      </c>
    </row>
    <row r="124" spans="1:7" ht="66" hidden="1" outlineLevel="1" x14ac:dyDescent="0.3">
      <c r="A124" s="1"/>
      <c r="B124" s="25" t="s">
        <v>227</v>
      </c>
      <c r="C124" s="102" t="s">
        <v>228</v>
      </c>
      <c r="D124" s="26" t="s">
        <v>180</v>
      </c>
      <c r="E124" s="26">
        <v>112</v>
      </c>
      <c r="F124" s="27">
        <v>75.054599999999994</v>
      </c>
      <c r="G124" s="28">
        <f t="shared" si="8"/>
        <v>8406.1152000000002</v>
      </c>
    </row>
    <row r="125" spans="1:7" ht="49.5" hidden="1" outlineLevel="1" x14ac:dyDescent="0.3">
      <c r="A125" s="1"/>
      <c r="B125" s="25" t="s">
        <v>229</v>
      </c>
      <c r="C125" s="102" t="s">
        <v>230</v>
      </c>
      <c r="D125" s="26" t="s">
        <v>36</v>
      </c>
      <c r="E125" s="26">
        <v>49</v>
      </c>
      <c r="F125" s="27">
        <v>184.55</v>
      </c>
      <c r="G125" s="28">
        <f t="shared" si="8"/>
        <v>9042.9500000000007</v>
      </c>
    </row>
    <row r="126" spans="1:7" ht="49.5" hidden="1" outlineLevel="1" x14ac:dyDescent="0.3">
      <c r="A126" s="1"/>
      <c r="B126" s="25" t="s">
        <v>231</v>
      </c>
      <c r="C126" s="102" t="s">
        <v>232</v>
      </c>
      <c r="D126" s="26" t="s">
        <v>36</v>
      </c>
      <c r="E126" s="26">
        <v>37</v>
      </c>
      <c r="F126" s="27">
        <v>212.23249999999999</v>
      </c>
      <c r="G126" s="28">
        <f t="shared" si="8"/>
        <v>7852.6025</v>
      </c>
    </row>
    <row r="127" spans="1:7" ht="49.5" hidden="1" outlineLevel="1" x14ac:dyDescent="0.3">
      <c r="A127" s="1"/>
      <c r="B127" s="25" t="s">
        <v>233</v>
      </c>
      <c r="C127" s="102" t="s">
        <v>234</v>
      </c>
      <c r="D127" s="26" t="s">
        <v>36</v>
      </c>
      <c r="E127" s="26">
        <v>56</v>
      </c>
      <c r="F127" s="27">
        <v>217.53831249999996</v>
      </c>
      <c r="G127" s="28">
        <f t="shared" si="8"/>
        <v>12182.145499999999</v>
      </c>
    </row>
    <row r="128" spans="1:7" ht="49.5" hidden="1" outlineLevel="1" x14ac:dyDescent="0.3">
      <c r="A128" s="1"/>
      <c r="B128" s="25" t="s">
        <v>235</v>
      </c>
      <c r="C128" s="102" t="s">
        <v>236</v>
      </c>
      <c r="D128" s="26" t="s">
        <v>36</v>
      </c>
      <c r="E128" s="26">
        <v>50</v>
      </c>
      <c r="F128" s="27">
        <v>42.02</v>
      </c>
      <c r="G128" s="28">
        <f t="shared" si="8"/>
        <v>2101</v>
      </c>
    </row>
    <row r="129" spans="1:7" ht="49.5" hidden="1" outlineLevel="1" x14ac:dyDescent="0.3">
      <c r="A129" s="1"/>
      <c r="B129" s="25" t="s">
        <v>237</v>
      </c>
      <c r="C129" s="102" t="s">
        <v>238</v>
      </c>
      <c r="D129" s="26" t="s">
        <v>36</v>
      </c>
      <c r="E129" s="26">
        <v>19</v>
      </c>
      <c r="F129" s="27">
        <v>48.323</v>
      </c>
      <c r="G129" s="28">
        <f t="shared" si="8"/>
        <v>918.13700000000006</v>
      </c>
    </row>
    <row r="130" spans="1:7" ht="49.5" hidden="1" outlineLevel="1" x14ac:dyDescent="0.3">
      <c r="A130" s="1"/>
      <c r="B130" s="25" t="s">
        <v>239</v>
      </c>
      <c r="C130" s="102" t="s">
        <v>240</v>
      </c>
      <c r="D130" s="26" t="s">
        <v>36</v>
      </c>
      <c r="E130" s="26">
        <v>2</v>
      </c>
      <c r="F130" s="27">
        <v>49.531074999999994</v>
      </c>
      <c r="G130" s="28">
        <f t="shared" si="8"/>
        <v>99.062149999999988</v>
      </c>
    </row>
    <row r="131" spans="1:7" ht="49.5" hidden="1" outlineLevel="1" x14ac:dyDescent="0.3">
      <c r="A131" s="1"/>
      <c r="B131" s="25" t="s">
        <v>241</v>
      </c>
      <c r="C131" s="102" t="s">
        <v>242</v>
      </c>
      <c r="D131" s="26" t="s">
        <v>36</v>
      </c>
      <c r="E131" s="26">
        <v>3</v>
      </c>
      <c r="F131" s="27">
        <v>54.484182499999996</v>
      </c>
      <c r="G131" s="28">
        <f t="shared" si="8"/>
        <v>163.45254749999998</v>
      </c>
    </row>
    <row r="132" spans="1:7" ht="49.5" hidden="1" outlineLevel="1" x14ac:dyDescent="0.3">
      <c r="A132" s="1"/>
      <c r="B132" s="25" t="s">
        <v>243</v>
      </c>
      <c r="C132" s="102" t="s">
        <v>244</v>
      </c>
      <c r="D132" s="26" t="s">
        <v>36</v>
      </c>
      <c r="E132" s="26">
        <v>100</v>
      </c>
      <c r="F132" s="27">
        <v>66.47</v>
      </c>
      <c r="G132" s="28">
        <f t="shared" si="8"/>
        <v>6647</v>
      </c>
    </row>
    <row r="133" spans="1:7" ht="49.5" hidden="1" outlineLevel="1" x14ac:dyDescent="0.3">
      <c r="A133" s="1"/>
      <c r="B133" s="25" t="s">
        <v>245</v>
      </c>
      <c r="C133" s="102" t="s">
        <v>246</v>
      </c>
      <c r="D133" s="26" t="s">
        <v>36</v>
      </c>
      <c r="E133" s="26">
        <v>38</v>
      </c>
      <c r="F133" s="27">
        <v>76.88</v>
      </c>
      <c r="G133" s="28">
        <f t="shared" si="8"/>
        <v>2921.4399999999996</v>
      </c>
    </row>
    <row r="134" spans="1:7" ht="49.5" hidden="1" outlineLevel="1" x14ac:dyDescent="0.3">
      <c r="A134" s="1"/>
      <c r="B134" s="25" t="s">
        <v>247</v>
      </c>
      <c r="C134" s="102" t="s">
        <v>248</v>
      </c>
      <c r="D134" s="26" t="s">
        <v>36</v>
      </c>
      <c r="E134" s="26">
        <v>4</v>
      </c>
      <c r="F134" s="27">
        <v>88.411999999999992</v>
      </c>
      <c r="G134" s="28">
        <f t="shared" si="8"/>
        <v>353.64799999999997</v>
      </c>
    </row>
    <row r="135" spans="1:7" ht="49.5" hidden="1" outlineLevel="1" x14ac:dyDescent="0.3">
      <c r="A135" s="1"/>
      <c r="B135" s="25" t="s">
        <v>249</v>
      </c>
      <c r="C135" s="102" t="s">
        <v>250</v>
      </c>
      <c r="D135" s="26" t="s">
        <v>36</v>
      </c>
      <c r="E135" s="26">
        <v>6</v>
      </c>
      <c r="F135" s="27">
        <v>90.622299999999981</v>
      </c>
      <c r="G135" s="28">
        <f t="shared" si="8"/>
        <v>543.73379999999986</v>
      </c>
    </row>
    <row r="136" spans="1:7" ht="49.5" hidden="1" outlineLevel="1" x14ac:dyDescent="0.3">
      <c r="A136" s="1"/>
      <c r="B136" s="25" t="s">
        <v>251</v>
      </c>
      <c r="C136" s="102" t="s">
        <v>252</v>
      </c>
      <c r="D136" s="26" t="s">
        <v>36</v>
      </c>
      <c r="E136" s="26">
        <v>51</v>
      </c>
      <c r="F136" s="27">
        <v>51.82</v>
      </c>
      <c r="G136" s="28">
        <f t="shared" si="8"/>
        <v>2642.82</v>
      </c>
    </row>
    <row r="137" spans="1:7" ht="49.5" hidden="1" outlineLevel="1" x14ac:dyDescent="0.3">
      <c r="A137" s="1"/>
      <c r="B137" s="25" t="s">
        <v>253</v>
      </c>
      <c r="C137" s="102" t="s">
        <v>254</v>
      </c>
      <c r="D137" s="26" t="s">
        <v>36</v>
      </c>
      <c r="E137" s="26">
        <v>10</v>
      </c>
      <c r="F137" s="27">
        <v>51.82</v>
      </c>
      <c r="G137" s="28">
        <f t="shared" si="8"/>
        <v>518.20000000000005</v>
      </c>
    </row>
    <row r="138" spans="1:7" ht="66" hidden="1" outlineLevel="1" x14ac:dyDescent="0.3">
      <c r="A138" s="1"/>
      <c r="B138" s="25" t="s">
        <v>255</v>
      </c>
      <c r="C138" s="102" t="s">
        <v>256</v>
      </c>
      <c r="D138" s="26" t="s">
        <v>47</v>
      </c>
      <c r="E138" s="26">
        <v>539.64</v>
      </c>
      <c r="F138" s="27">
        <v>41.52</v>
      </c>
      <c r="G138" s="28">
        <f t="shared" si="8"/>
        <v>22405.852800000001</v>
      </c>
    </row>
    <row r="139" spans="1:7" ht="66" hidden="1" outlineLevel="1" x14ac:dyDescent="0.3">
      <c r="A139" s="1"/>
      <c r="B139" s="25" t="s">
        <v>257</v>
      </c>
      <c r="C139" s="102" t="s">
        <v>258</v>
      </c>
      <c r="D139" s="26" t="s">
        <v>47</v>
      </c>
      <c r="E139" s="26">
        <v>448.72</v>
      </c>
      <c r="F139" s="27">
        <v>53.46</v>
      </c>
      <c r="G139" s="28">
        <f t="shared" si="8"/>
        <v>23988.571200000002</v>
      </c>
    </row>
    <row r="140" spans="1:7" ht="66" hidden="1" outlineLevel="1" x14ac:dyDescent="0.3">
      <c r="A140" s="1"/>
      <c r="B140" s="25" t="s">
        <v>259</v>
      </c>
      <c r="C140" s="102" t="s">
        <v>260</v>
      </c>
      <c r="D140" s="26" t="s">
        <v>47</v>
      </c>
      <c r="E140" s="26">
        <v>32.76</v>
      </c>
      <c r="F140" s="27">
        <v>68.55</v>
      </c>
      <c r="G140" s="28">
        <f t="shared" si="8"/>
        <v>2245.6979999999999</v>
      </c>
    </row>
    <row r="141" spans="1:7" ht="66" hidden="1" outlineLevel="1" x14ac:dyDescent="0.3">
      <c r="A141" s="1"/>
      <c r="B141" s="25" t="s">
        <v>261</v>
      </c>
      <c r="C141" s="102" t="s">
        <v>262</v>
      </c>
      <c r="D141" s="26" t="s">
        <v>47</v>
      </c>
      <c r="E141" s="26">
        <v>47.16</v>
      </c>
      <c r="F141" s="27">
        <v>58.6</v>
      </c>
      <c r="G141" s="28">
        <f t="shared" si="8"/>
        <v>2763.576</v>
      </c>
    </row>
    <row r="142" spans="1:7" ht="66" hidden="1" outlineLevel="1" x14ac:dyDescent="0.3">
      <c r="A142" s="1"/>
      <c r="B142" s="25" t="s">
        <v>263</v>
      </c>
      <c r="C142" s="102" t="s">
        <v>264</v>
      </c>
      <c r="D142" s="26" t="s">
        <v>47</v>
      </c>
      <c r="E142" s="26">
        <v>22.71</v>
      </c>
      <c r="F142" s="27">
        <v>66.010000000000005</v>
      </c>
      <c r="G142" s="28">
        <f t="shared" si="8"/>
        <v>1499.0871000000002</v>
      </c>
    </row>
    <row r="143" spans="1:7" ht="66" hidden="1" outlineLevel="1" x14ac:dyDescent="0.3">
      <c r="A143" s="1"/>
      <c r="B143" s="25" t="s">
        <v>265</v>
      </c>
      <c r="C143" s="102" t="s">
        <v>266</v>
      </c>
      <c r="D143" s="26" t="s">
        <v>47</v>
      </c>
      <c r="E143" s="26">
        <v>184.54</v>
      </c>
      <c r="F143" s="27">
        <v>39.869999999999997</v>
      </c>
      <c r="G143" s="28">
        <f t="shared" si="8"/>
        <v>7357.6097999999993</v>
      </c>
    </row>
    <row r="144" spans="1:7" ht="66" hidden="1" outlineLevel="1" x14ac:dyDescent="0.3">
      <c r="A144" s="1"/>
      <c r="B144" s="25" t="s">
        <v>267</v>
      </c>
      <c r="C144" s="102" t="s">
        <v>268</v>
      </c>
      <c r="D144" s="26" t="s">
        <v>47</v>
      </c>
      <c r="E144" s="26">
        <v>255.88</v>
      </c>
      <c r="F144" s="27">
        <v>35.44</v>
      </c>
      <c r="G144" s="28">
        <f t="shared" si="8"/>
        <v>9068.3871999999992</v>
      </c>
    </row>
    <row r="145" spans="1:7" ht="49.5" hidden="1" outlineLevel="1" x14ac:dyDescent="0.3">
      <c r="A145" s="1"/>
      <c r="B145" s="25" t="s">
        <v>269</v>
      </c>
      <c r="C145" s="102" t="s">
        <v>270</v>
      </c>
      <c r="D145" s="26" t="s">
        <v>36</v>
      </c>
      <c r="E145" s="26">
        <v>15</v>
      </c>
      <c r="F145" s="27">
        <v>66.39</v>
      </c>
      <c r="G145" s="28">
        <f t="shared" si="8"/>
        <v>995.85</v>
      </c>
    </row>
    <row r="146" spans="1:7" ht="99" hidden="1" outlineLevel="1" x14ac:dyDescent="0.3">
      <c r="A146" s="1"/>
      <c r="B146" s="25" t="s">
        <v>271</v>
      </c>
      <c r="C146" s="102" t="s">
        <v>272</v>
      </c>
      <c r="D146" s="26" t="s">
        <v>36</v>
      </c>
      <c r="E146" s="26">
        <v>25</v>
      </c>
      <c r="F146" s="27">
        <v>625.78</v>
      </c>
      <c r="G146" s="28">
        <f t="shared" si="8"/>
        <v>15644.5</v>
      </c>
    </row>
    <row r="147" spans="1:7" ht="115.5" hidden="1" outlineLevel="1" x14ac:dyDescent="0.3">
      <c r="A147" s="1"/>
      <c r="B147" s="25" t="s">
        <v>273</v>
      </c>
      <c r="C147" s="102" t="s">
        <v>274</v>
      </c>
      <c r="D147" s="26" t="s">
        <v>36</v>
      </c>
      <c r="E147" s="26">
        <v>5</v>
      </c>
      <c r="F147" s="27">
        <v>6105.8</v>
      </c>
      <c r="G147" s="28">
        <f t="shared" si="8"/>
        <v>30529</v>
      </c>
    </row>
    <row r="148" spans="1:7" ht="99" hidden="1" outlineLevel="1" x14ac:dyDescent="0.3">
      <c r="A148" s="1"/>
      <c r="B148" s="25" t="s">
        <v>275</v>
      </c>
      <c r="C148" s="102" t="s">
        <v>276</v>
      </c>
      <c r="D148" s="26" t="s">
        <v>36</v>
      </c>
      <c r="E148" s="26">
        <v>6</v>
      </c>
      <c r="F148" s="27">
        <v>4625.05</v>
      </c>
      <c r="G148" s="28">
        <f t="shared" si="8"/>
        <v>27750.300000000003</v>
      </c>
    </row>
    <row r="149" spans="1:7" ht="99" hidden="1" outlineLevel="1" x14ac:dyDescent="0.3">
      <c r="A149" s="1"/>
      <c r="B149" s="25" t="s">
        <v>277</v>
      </c>
      <c r="C149" s="102" t="s">
        <v>278</v>
      </c>
      <c r="D149" s="26" t="s">
        <v>36</v>
      </c>
      <c r="E149" s="26">
        <v>12</v>
      </c>
      <c r="F149" s="27">
        <v>3016.88</v>
      </c>
      <c r="G149" s="28">
        <f t="shared" si="8"/>
        <v>36202.559999999998</v>
      </c>
    </row>
    <row r="150" spans="1:7" ht="115.5" hidden="1" outlineLevel="1" x14ac:dyDescent="0.3">
      <c r="A150" s="1"/>
      <c r="B150" s="25" t="s">
        <v>279</v>
      </c>
      <c r="C150" s="102" t="s">
        <v>280</v>
      </c>
      <c r="D150" s="26" t="s">
        <v>36</v>
      </c>
      <c r="E150" s="26">
        <v>4</v>
      </c>
      <c r="F150" s="27">
        <v>478.55</v>
      </c>
      <c r="G150" s="28">
        <f t="shared" si="8"/>
        <v>1914.2</v>
      </c>
    </row>
    <row r="151" spans="1:7" ht="82.5" hidden="1" outlineLevel="1" x14ac:dyDescent="0.3">
      <c r="A151" s="1"/>
      <c r="B151" s="25" t="s">
        <v>281</v>
      </c>
      <c r="C151" s="102" t="s">
        <v>282</v>
      </c>
      <c r="D151" s="26" t="s">
        <v>36</v>
      </c>
      <c r="E151" s="26">
        <v>33</v>
      </c>
      <c r="F151" s="27">
        <v>466.8</v>
      </c>
      <c r="G151" s="28">
        <f t="shared" si="8"/>
        <v>15404.4</v>
      </c>
    </row>
    <row r="152" spans="1:7" ht="82.5" hidden="1" outlineLevel="1" x14ac:dyDescent="0.3">
      <c r="A152" s="1"/>
      <c r="B152" s="25" t="s">
        <v>283</v>
      </c>
      <c r="C152" s="102" t="s">
        <v>284</v>
      </c>
      <c r="D152" s="26" t="s">
        <v>36</v>
      </c>
      <c r="E152" s="26">
        <v>5</v>
      </c>
      <c r="F152" s="27">
        <v>4508.7700000000004</v>
      </c>
      <c r="G152" s="28">
        <f t="shared" si="8"/>
        <v>22543.850000000002</v>
      </c>
    </row>
    <row r="153" spans="1:7" ht="99" hidden="1" outlineLevel="1" x14ac:dyDescent="0.3">
      <c r="A153" s="1"/>
      <c r="B153" s="25" t="s">
        <v>285</v>
      </c>
      <c r="C153" s="102" t="s">
        <v>286</v>
      </c>
      <c r="D153" s="26" t="s">
        <v>36</v>
      </c>
      <c r="E153" s="26">
        <v>48</v>
      </c>
      <c r="F153" s="27">
        <v>602.77</v>
      </c>
      <c r="G153" s="28">
        <f t="shared" si="8"/>
        <v>28932.959999999999</v>
      </c>
    </row>
    <row r="154" spans="1:7" ht="82.5" hidden="1" outlineLevel="1" x14ac:dyDescent="0.3">
      <c r="A154" s="1"/>
      <c r="B154" s="25" t="s">
        <v>287</v>
      </c>
      <c r="C154" s="102" t="s">
        <v>288</v>
      </c>
      <c r="D154" s="26" t="s">
        <v>36</v>
      </c>
      <c r="E154" s="26">
        <v>25</v>
      </c>
      <c r="F154" s="27">
        <v>168.99</v>
      </c>
      <c r="G154" s="28">
        <f t="shared" si="8"/>
        <v>4224.75</v>
      </c>
    </row>
    <row r="155" spans="1:7" ht="82.5" hidden="1" outlineLevel="1" x14ac:dyDescent="0.3">
      <c r="A155" s="1"/>
      <c r="B155" s="25" t="s">
        <v>289</v>
      </c>
      <c r="C155" s="102" t="s">
        <v>290</v>
      </c>
      <c r="D155" s="26" t="s">
        <v>36</v>
      </c>
      <c r="E155" s="26">
        <v>6</v>
      </c>
      <c r="F155" s="27">
        <v>141.66</v>
      </c>
      <c r="G155" s="28">
        <f t="shared" si="8"/>
        <v>849.96</v>
      </c>
    </row>
    <row r="156" spans="1:7" ht="82.5" hidden="1" outlineLevel="1" x14ac:dyDescent="0.3">
      <c r="A156" s="1"/>
      <c r="B156" s="25" t="s">
        <v>291</v>
      </c>
      <c r="C156" s="102" t="s">
        <v>292</v>
      </c>
      <c r="D156" s="26" t="s">
        <v>36</v>
      </c>
      <c r="E156" s="26">
        <v>7</v>
      </c>
      <c r="F156" s="27">
        <v>301.5</v>
      </c>
      <c r="G156" s="28">
        <f t="shared" si="8"/>
        <v>2110.5</v>
      </c>
    </row>
    <row r="157" spans="1:7" ht="82.5" hidden="1" outlineLevel="1" x14ac:dyDescent="0.3">
      <c r="A157" s="1"/>
      <c r="B157" s="25" t="s">
        <v>293</v>
      </c>
      <c r="C157" s="102" t="s">
        <v>294</v>
      </c>
      <c r="D157" s="26" t="s">
        <v>36</v>
      </c>
      <c r="E157" s="26">
        <v>4</v>
      </c>
      <c r="F157" s="27">
        <v>301.5</v>
      </c>
      <c r="G157" s="28">
        <f t="shared" si="8"/>
        <v>1206</v>
      </c>
    </row>
    <row r="158" spans="1:7" ht="82.5" hidden="1" outlineLevel="1" x14ac:dyDescent="0.3">
      <c r="A158" s="1"/>
      <c r="B158" s="25" t="s">
        <v>295</v>
      </c>
      <c r="C158" s="102" t="s">
        <v>296</v>
      </c>
      <c r="D158" s="26" t="s">
        <v>36</v>
      </c>
      <c r="E158" s="26">
        <v>5</v>
      </c>
      <c r="F158" s="27">
        <v>1968.22</v>
      </c>
      <c r="G158" s="28">
        <f t="shared" si="8"/>
        <v>9841.1</v>
      </c>
    </row>
    <row r="159" spans="1:7" ht="82.5" hidden="1" outlineLevel="1" x14ac:dyDescent="0.3">
      <c r="A159" s="1"/>
      <c r="B159" s="25" t="s">
        <v>297</v>
      </c>
      <c r="C159" s="102" t="s">
        <v>298</v>
      </c>
      <c r="D159" s="26" t="s">
        <v>36</v>
      </c>
      <c r="E159" s="26">
        <v>5</v>
      </c>
      <c r="F159" s="27">
        <v>3022.8</v>
      </c>
      <c r="G159" s="28">
        <f t="shared" si="8"/>
        <v>15114</v>
      </c>
    </row>
    <row r="160" spans="1:7" ht="132" hidden="1" outlineLevel="1" x14ac:dyDescent="0.3">
      <c r="A160" s="1"/>
      <c r="B160" s="25" t="s">
        <v>299</v>
      </c>
      <c r="C160" s="102" t="s">
        <v>300</v>
      </c>
      <c r="D160" s="26" t="s">
        <v>36</v>
      </c>
      <c r="E160" s="26">
        <v>2</v>
      </c>
      <c r="F160" s="27">
        <v>6022.11</v>
      </c>
      <c r="G160" s="28">
        <f t="shared" si="8"/>
        <v>12044.22</v>
      </c>
    </row>
    <row r="161" spans="1:7" ht="82.5" hidden="1" outlineLevel="1" x14ac:dyDescent="0.3">
      <c r="A161" s="1"/>
      <c r="B161" s="25" t="s">
        <v>301</v>
      </c>
      <c r="C161" s="102" t="s">
        <v>302</v>
      </c>
      <c r="D161" s="26" t="s">
        <v>36</v>
      </c>
      <c r="E161" s="26">
        <v>3</v>
      </c>
      <c r="F161" s="27">
        <v>569.88</v>
      </c>
      <c r="G161" s="28">
        <f t="shared" si="8"/>
        <v>1709.6399999999999</v>
      </c>
    </row>
    <row r="162" spans="1:7" ht="49.5" hidden="1" outlineLevel="1" x14ac:dyDescent="0.3">
      <c r="A162" s="1"/>
      <c r="B162" s="25" t="s">
        <v>303</v>
      </c>
      <c r="C162" s="102" t="s">
        <v>304</v>
      </c>
      <c r="D162" s="26" t="s">
        <v>36</v>
      </c>
      <c r="E162" s="26">
        <v>55</v>
      </c>
      <c r="F162" s="27">
        <v>45.03</v>
      </c>
      <c r="G162" s="28">
        <f t="shared" si="8"/>
        <v>2476.65</v>
      </c>
    </row>
    <row r="163" spans="1:7" ht="49.5" hidden="1" outlineLevel="1" x14ac:dyDescent="0.3">
      <c r="A163" s="1"/>
      <c r="B163" s="25" t="s">
        <v>305</v>
      </c>
      <c r="C163" s="102" t="s">
        <v>306</v>
      </c>
      <c r="D163" s="26" t="s">
        <v>36</v>
      </c>
      <c r="E163" s="26">
        <v>34</v>
      </c>
      <c r="F163" s="27">
        <v>51.784499999999994</v>
      </c>
      <c r="G163" s="28">
        <f t="shared" si="8"/>
        <v>1760.6729999999998</v>
      </c>
    </row>
    <row r="164" spans="1:7" ht="49.5" hidden="1" outlineLevel="1" x14ac:dyDescent="0.3">
      <c r="A164" s="1"/>
      <c r="B164" s="25" t="s">
        <v>307</v>
      </c>
      <c r="C164" s="102" t="s">
        <v>308</v>
      </c>
      <c r="D164" s="26" t="s">
        <v>36</v>
      </c>
      <c r="E164" s="26">
        <v>12</v>
      </c>
      <c r="F164" s="27">
        <v>53.079112499999987</v>
      </c>
      <c r="G164" s="28">
        <f t="shared" si="8"/>
        <v>636.94934999999987</v>
      </c>
    </row>
    <row r="165" spans="1:7" ht="49.5" hidden="1" outlineLevel="1" x14ac:dyDescent="0.3">
      <c r="A165" s="1"/>
      <c r="B165" s="25" t="s">
        <v>309</v>
      </c>
      <c r="C165" s="102" t="s">
        <v>310</v>
      </c>
      <c r="D165" s="26" t="s">
        <v>36</v>
      </c>
      <c r="E165" s="26">
        <v>7</v>
      </c>
      <c r="F165" s="27">
        <v>61.040979374999978</v>
      </c>
      <c r="G165" s="28">
        <f t="shared" si="8"/>
        <v>427.28685562499982</v>
      </c>
    </row>
    <row r="166" spans="1:7" ht="16.5" collapsed="1" x14ac:dyDescent="0.3">
      <c r="A166" s="1"/>
      <c r="B166" s="29"/>
      <c r="C166" s="103"/>
      <c r="D166" s="30"/>
      <c r="E166" s="30"/>
      <c r="F166" s="31" t="s">
        <v>311</v>
      </c>
      <c r="G166" s="32">
        <f>SUM(G111:G165)</f>
        <v>429866.88144980255</v>
      </c>
    </row>
    <row r="167" spans="1:7" ht="16.5" x14ac:dyDescent="0.3">
      <c r="A167" s="1"/>
      <c r="B167" s="23">
        <v>1.0900000000000001</v>
      </c>
      <c r="C167" s="101" t="s">
        <v>312</v>
      </c>
      <c r="D167" s="24" t="s">
        <v>15</v>
      </c>
      <c r="E167" s="24"/>
      <c r="F167" s="24"/>
      <c r="G167" s="24"/>
    </row>
    <row r="168" spans="1:7" ht="16.5" hidden="1" outlineLevel="1" x14ac:dyDescent="0.3">
      <c r="A168" s="1"/>
      <c r="B168" s="49"/>
      <c r="C168" s="103" t="s">
        <v>313</v>
      </c>
      <c r="D168" s="39"/>
      <c r="E168" s="39"/>
      <c r="F168" s="40"/>
      <c r="G168" s="50"/>
    </row>
    <row r="169" spans="1:7" ht="66" hidden="1" outlineLevel="1" x14ac:dyDescent="0.3">
      <c r="A169" s="1"/>
      <c r="B169" s="25" t="s">
        <v>314</v>
      </c>
      <c r="C169" s="102" t="s">
        <v>315</v>
      </c>
      <c r="D169" s="26" t="s">
        <v>47</v>
      </c>
      <c r="E169" s="26">
        <v>8.8000000000000007</v>
      </c>
      <c r="F169" s="27">
        <v>284.55</v>
      </c>
      <c r="G169" s="28">
        <f t="shared" ref="G169:G206" si="9">+F169*E169</f>
        <v>2504.0400000000004</v>
      </c>
    </row>
    <row r="170" spans="1:7" ht="66" hidden="1" outlineLevel="1" x14ac:dyDescent="0.3">
      <c r="A170" s="1"/>
      <c r="B170" s="25" t="s">
        <v>316</v>
      </c>
      <c r="C170" s="102" t="s">
        <v>317</v>
      </c>
      <c r="D170" s="26" t="s">
        <v>47</v>
      </c>
      <c r="E170" s="26">
        <v>70.099999999999994</v>
      </c>
      <c r="F170" s="27">
        <v>327.23250000000002</v>
      </c>
      <c r="G170" s="28">
        <f t="shared" si="9"/>
        <v>22938.998250000001</v>
      </c>
    </row>
    <row r="171" spans="1:7" ht="66" hidden="1" outlineLevel="1" x14ac:dyDescent="0.3">
      <c r="A171" s="1"/>
      <c r="B171" s="25" t="s">
        <v>318</v>
      </c>
      <c r="C171" s="102" t="s">
        <v>319</v>
      </c>
      <c r="D171" s="26" t="s">
        <v>47</v>
      </c>
      <c r="E171" s="26">
        <v>13.25</v>
      </c>
      <c r="F171" s="27">
        <v>376.31737499999997</v>
      </c>
      <c r="G171" s="28">
        <f t="shared" si="9"/>
        <v>4986.2052187499994</v>
      </c>
    </row>
    <row r="172" spans="1:7" ht="66" hidden="1" outlineLevel="1" x14ac:dyDescent="0.3">
      <c r="A172" s="1"/>
      <c r="B172" s="25" t="s">
        <v>320</v>
      </c>
      <c r="C172" s="102" t="s">
        <v>321</v>
      </c>
      <c r="D172" s="26" t="s">
        <v>47</v>
      </c>
      <c r="E172" s="26">
        <v>14.08</v>
      </c>
      <c r="F172" s="27">
        <v>432.76498124999995</v>
      </c>
      <c r="G172" s="28">
        <f t="shared" si="9"/>
        <v>6093.3309359999994</v>
      </c>
    </row>
    <row r="173" spans="1:7" ht="66" hidden="1" outlineLevel="1" x14ac:dyDescent="0.3">
      <c r="A173" s="1"/>
      <c r="B173" s="25" t="s">
        <v>322</v>
      </c>
      <c r="C173" s="102" t="s">
        <v>323</v>
      </c>
      <c r="D173" s="26" t="s">
        <v>47</v>
      </c>
      <c r="E173" s="26">
        <v>35.96</v>
      </c>
      <c r="F173" s="27">
        <v>497.67972843749988</v>
      </c>
      <c r="G173" s="28">
        <f t="shared" si="9"/>
        <v>17896.563034612496</v>
      </c>
    </row>
    <row r="174" spans="1:7" ht="49.5" hidden="1" outlineLevel="1" x14ac:dyDescent="0.3">
      <c r="A174" s="1"/>
      <c r="B174" s="25" t="s">
        <v>324</v>
      </c>
      <c r="C174" s="102" t="s">
        <v>325</v>
      </c>
      <c r="D174" s="26" t="s">
        <v>36</v>
      </c>
      <c r="E174" s="26">
        <v>15</v>
      </c>
      <c r="F174" s="27">
        <v>45.66</v>
      </c>
      <c r="G174" s="28">
        <f t="shared" si="9"/>
        <v>684.9</v>
      </c>
    </row>
    <row r="175" spans="1:7" ht="49.5" hidden="1" outlineLevel="1" x14ac:dyDescent="0.3">
      <c r="A175" s="1"/>
      <c r="B175" s="25" t="s">
        <v>326</v>
      </c>
      <c r="C175" s="102" t="s">
        <v>327</v>
      </c>
      <c r="D175" s="26" t="s">
        <v>36</v>
      </c>
      <c r="E175" s="26">
        <v>22</v>
      </c>
      <c r="F175" s="27">
        <v>52.508999999999993</v>
      </c>
      <c r="G175" s="28">
        <f t="shared" si="9"/>
        <v>1155.1979999999999</v>
      </c>
    </row>
    <row r="176" spans="1:7" ht="49.5" hidden="1" outlineLevel="1" x14ac:dyDescent="0.3">
      <c r="A176" s="1"/>
      <c r="B176" s="25" t="s">
        <v>328</v>
      </c>
      <c r="C176" s="102" t="s">
        <v>329</v>
      </c>
      <c r="D176" s="26" t="s">
        <v>36</v>
      </c>
      <c r="E176" s="26">
        <v>7</v>
      </c>
      <c r="F176" s="27">
        <v>60.385349999999988</v>
      </c>
      <c r="G176" s="28">
        <f t="shared" si="9"/>
        <v>422.69744999999989</v>
      </c>
    </row>
    <row r="177" spans="1:7" ht="49.5" hidden="1" outlineLevel="1" x14ac:dyDescent="0.3">
      <c r="A177" s="1"/>
      <c r="B177" s="25" t="s">
        <v>330</v>
      </c>
      <c r="C177" s="102" t="s">
        <v>331</v>
      </c>
      <c r="D177" s="26" t="s">
        <v>36</v>
      </c>
      <c r="E177" s="26">
        <v>10</v>
      </c>
      <c r="F177" s="27">
        <v>69.443152499999982</v>
      </c>
      <c r="G177" s="28">
        <f t="shared" si="9"/>
        <v>694.43152499999985</v>
      </c>
    </row>
    <row r="178" spans="1:7" ht="49.5" hidden="1" outlineLevel="1" x14ac:dyDescent="0.3">
      <c r="A178" s="1"/>
      <c r="B178" s="25" t="s">
        <v>332</v>
      </c>
      <c r="C178" s="102" t="s">
        <v>333</v>
      </c>
      <c r="D178" s="26" t="s">
        <v>36</v>
      </c>
      <c r="E178" s="26">
        <v>35</v>
      </c>
      <c r="F178" s="27">
        <v>79.859625374999979</v>
      </c>
      <c r="G178" s="28">
        <f t="shared" si="9"/>
        <v>2795.0868881249994</v>
      </c>
    </row>
    <row r="179" spans="1:7" ht="49.5" hidden="1" outlineLevel="1" x14ac:dyDescent="0.3">
      <c r="A179" s="1"/>
      <c r="B179" s="25" t="s">
        <v>334</v>
      </c>
      <c r="C179" s="102" t="s">
        <v>335</v>
      </c>
      <c r="D179" s="26" t="s">
        <v>36</v>
      </c>
      <c r="E179" s="26">
        <v>10</v>
      </c>
      <c r="F179" s="27">
        <v>48.35</v>
      </c>
      <c r="G179" s="28">
        <f t="shared" si="9"/>
        <v>483.5</v>
      </c>
    </row>
    <row r="180" spans="1:7" ht="49.5" hidden="1" outlineLevel="1" x14ac:dyDescent="0.3">
      <c r="A180" s="1"/>
      <c r="B180" s="25" t="s">
        <v>336</v>
      </c>
      <c r="C180" s="102" t="s">
        <v>337</v>
      </c>
      <c r="D180" s="26" t="s">
        <v>36</v>
      </c>
      <c r="E180" s="26">
        <v>5</v>
      </c>
      <c r="F180" s="27">
        <v>55.602499999999999</v>
      </c>
      <c r="G180" s="28">
        <f t="shared" si="9"/>
        <v>278.01249999999999</v>
      </c>
    </row>
    <row r="181" spans="1:7" ht="49.5" hidden="1" outlineLevel="1" x14ac:dyDescent="0.3">
      <c r="A181" s="1"/>
      <c r="B181" s="25" t="s">
        <v>338</v>
      </c>
      <c r="C181" s="102" t="s">
        <v>339</v>
      </c>
      <c r="D181" s="26" t="s">
        <v>36</v>
      </c>
      <c r="E181" s="26">
        <v>5</v>
      </c>
      <c r="F181" s="27">
        <v>63.942874999999994</v>
      </c>
      <c r="G181" s="28">
        <f t="shared" si="9"/>
        <v>319.71437499999996</v>
      </c>
    </row>
    <row r="182" spans="1:7" ht="49.5" hidden="1" outlineLevel="1" x14ac:dyDescent="0.3">
      <c r="A182" s="1"/>
      <c r="B182" s="25" t="s">
        <v>340</v>
      </c>
      <c r="C182" s="102" t="s">
        <v>341</v>
      </c>
      <c r="D182" s="26" t="s">
        <v>36</v>
      </c>
      <c r="E182" s="26">
        <v>7</v>
      </c>
      <c r="F182" s="27">
        <v>52.02</v>
      </c>
      <c r="G182" s="28">
        <f t="shared" si="9"/>
        <v>364.14000000000004</v>
      </c>
    </row>
    <row r="183" spans="1:7" ht="49.5" hidden="1" outlineLevel="1" x14ac:dyDescent="0.3">
      <c r="A183" s="1"/>
      <c r="B183" s="25" t="s">
        <v>342</v>
      </c>
      <c r="C183" s="102" t="s">
        <v>343</v>
      </c>
      <c r="D183" s="26" t="s">
        <v>36</v>
      </c>
      <c r="E183" s="26">
        <v>4</v>
      </c>
      <c r="F183" s="27">
        <v>68.796449999999993</v>
      </c>
      <c r="G183" s="28">
        <f t="shared" si="9"/>
        <v>275.18579999999997</v>
      </c>
    </row>
    <row r="184" spans="1:7" ht="49.5" hidden="1" outlineLevel="1" x14ac:dyDescent="0.3">
      <c r="A184" s="1"/>
      <c r="B184" s="25" t="s">
        <v>344</v>
      </c>
      <c r="C184" s="102" t="s">
        <v>345</v>
      </c>
      <c r="D184" s="26" t="s">
        <v>36</v>
      </c>
      <c r="E184" s="26">
        <v>3</v>
      </c>
      <c r="F184" s="27">
        <v>76.708041749999992</v>
      </c>
      <c r="G184" s="28">
        <f t="shared" si="9"/>
        <v>230.12412524999996</v>
      </c>
    </row>
    <row r="185" spans="1:7" ht="49.5" hidden="1" outlineLevel="1" x14ac:dyDescent="0.3">
      <c r="A185" s="1"/>
      <c r="B185" s="25" t="s">
        <v>346</v>
      </c>
      <c r="C185" s="102" t="s">
        <v>347</v>
      </c>
      <c r="D185" s="26" t="s">
        <v>36</v>
      </c>
      <c r="E185" s="26">
        <v>2</v>
      </c>
      <c r="F185" s="27">
        <v>88.214248012499979</v>
      </c>
      <c r="G185" s="28">
        <f t="shared" si="9"/>
        <v>176.42849602499996</v>
      </c>
    </row>
    <row r="186" spans="1:7" ht="49.5" hidden="1" outlineLevel="1" x14ac:dyDescent="0.3">
      <c r="A186" s="1"/>
      <c r="B186" s="25" t="s">
        <v>348</v>
      </c>
      <c r="C186" s="102" t="s">
        <v>349</v>
      </c>
      <c r="D186" s="26" t="s">
        <v>36</v>
      </c>
      <c r="E186" s="26">
        <v>10</v>
      </c>
      <c r="F186" s="27">
        <v>425.14</v>
      </c>
      <c r="G186" s="28">
        <f t="shared" si="9"/>
        <v>4251.3999999999996</v>
      </c>
    </row>
    <row r="187" spans="1:7" ht="49.5" hidden="1" outlineLevel="1" x14ac:dyDescent="0.3">
      <c r="A187" s="1"/>
      <c r="B187" s="25" t="s">
        <v>350</v>
      </c>
      <c r="C187" s="102" t="s">
        <v>351</v>
      </c>
      <c r="D187" s="26" t="s">
        <v>36</v>
      </c>
      <c r="E187" s="26">
        <v>8</v>
      </c>
      <c r="F187" s="27">
        <v>488.91099999999994</v>
      </c>
      <c r="G187" s="28">
        <f t="shared" si="9"/>
        <v>3911.2879999999996</v>
      </c>
    </row>
    <row r="188" spans="1:7" ht="49.5" hidden="1" outlineLevel="1" x14ac:dyDescent="0.3">
      <c r="A188" s="1"/>
      <c r="B188" s="25" t="s">
        <v>352</v>
      </c>
      <c r="C188" s="102" t="s">
        <v>353</v>
      </c>
      <c r="D188" s="26" t="s">
        <v>36</v>
      </c>
      <c r="E188" s="26">
        <v>4</v>
      </c>
      <c r="F188" s="27">
        <v>562.24764999999991</v>
      </c>
      <c r="G188" s="28">
        <f t="shared" si="9"/>
        <v>2248.9905999999996</v>
      </c>
    </row>
    <row r="189" spans="1:7" ht="49.5" hidden="1" outlineLevel="1" x14ac:dyDescent="0.3">
      <c r="A189" s="1"/>
      <c r="B189" s="25" t="s">
        <v>354</v>
      </c>
      <c r="C189" s="102" t="s">
        <v>355</v>
      </c>
      <c r="D189" s="26" t="s">
        <v>36</v>
      </c>
      <c r="E189" s="26">
        <v>3</v>
      </c>
      <c r="F189" s="27">
        <v>646.58479749999981</v>
      </c>
      <c r="G189" s="28">
        <f t="shared" si="9"/>
        <v>1939.7543924999995</v>
      </c>
    </row>
    <row r="190" spans="1:7" ht="49.5" hidden="1" outlineLevel="1" x14ac:dyDescent="0.3">
      <c r="A190" s="1"/>
      <c r="B190" s="25" t="s">
        <v>356</v>
      </c>
      <c r="C190" s="102" t="s">
        <v>357</v>
      </c>
      <c r="D190" s="26" t="s">
        <v>36</v>
      </c>
      <c r="E190" s="26">
        <v>3</v>
      </c>
      <c r="F190" s="27">
        <v>743.57251712499976</v>
      </c>
      <c r="G190" s="28">
        <f t="shared" si="9"/>
        <v>2230.7175513749994</v>
      </c>
    </row>
    <row r="191" spans="1:7" ht="66" hidden="1" outlineLevel="1" x14ac:dyDescent="0.3">
      <c r="A191" s="1"/>
      <c r="B191" s="25" t="s">
        <v>358</v>
      </c>
      <c r="C191" s="102" t="s">
        <v>359</v>
      </c>
      <c r="D191" s="26" t="s">
        <v>47</v>
      </c>
      <c r="E191" s="26">
        <v>35.96</v>
      </c>
      <c r="F191" s="27">
        <v>364.22</v>
      </c>
      <c r="G191" s="28">
        <f t="shared" si="9"/>
        <v>13097.351200000001</v>
      </c>
    </row>
    <row r="192" spans="1:7" ht="49.5" hidden="1" outlineLevel="1" x14ac:dyDescent="0.3">
      <c r="A192" s="1"/>
      <c r="B192" s="25" t="s">
        <v>360</v>
      </c>
      <c r="C192" s="102" t="s">
        <v>361</v>
      </c>
      <c r="D192" s="26" t="s">
        <v>36</v>
      </c>
      <c r="E192" s="26">
        <v>22</v>
      </c>
      <c r="F192" s="27">
        <v>158.22</v>
      </c>
      <c r="G192" s="28">
        <f t="shared" si="9"/>
        <v>3480.84</v>
      </c>
    </row>
    <row r="193" spans="1:7" ht="49.5" hidden="1" outlineLevel="1" x14ac:dyDescent="0.3">
      <c r="A193" s="1"/>
      <c r="B193" s="25" t="s">
        <v>362</v>
      </c>
      <c r="C193" s="102" t="s">
        <v>363</v>
      </c>
      <c r="D193" s="26" t="s">
        <v>36</v>
      </c>
      <c r="E193" s="26">
        <v>8</v>
      </c>
      <c r="F193" s="27">
        <v>164.22</v>
      </c>
      <c r="G193" s="28">
        <f t="shared" si="9"/>
        <v>1313.76</v>
      </c>
    </row>
    <row r="194" spans="1:7" ht="66" hidden="1" outlineLevel="1" x14ac:dyDescent="0.3">
      <c r="A194" s="1"/>
      <c r="B194" s="25" t="s">
        <v>364</v>
      </c>
      <c r="C194" s="102" t="s">
        <v>365</v>
      </c>
      <c r="D194" s="26" t="s">
        <v>47</v>
      </c>
      <c r="E194" s="26">
        <f>E169</f>
        <v>8.8000000000000007</v>
      </c>
      <c r="F194" s="27">
        <v>56.11</v>
      </c>
      <c r="G194" s="28">
        <f t="shared" si="9"/>
        <v>493.76800000000003</v>
      </c>
    </row>
    <row r="195" spans="1:7" ht="66" hidden="1" outlineLevel="1" x14ac:dyDescent="0.3">
      <c r="A195" s="1"/>
      <c r="B195" s="25" t="s">
        <v>366</v>
      </c>
      <c r="C195" s="102" t="s">
        <v>367</v>
      </c>
      <c r="D195" s="26" t="s">
        <v>47</v>
      </c>
      <c r="E195" s="26">
        <f>E171</f>
        <v>13.25</v>
      </c>
      <c r="F195" s="27">
        <v>64.526499999999999</v>
      </c>
      <c r="G195" s="28">
        <f t="shared" si="9"/>
        <v>854.97612500000002</v>
      </c>
    </row>
    <row r="196" spans="1:7" ht="66" hidden="1" outlineLevel="1" x14ac:dyDescent="0.3">
      <c r="A196" s="1"/>
      <c r="B196" s="25" t="s">
        <v>368</v>
      </c>
      <c r="C196" s="102" t="s">
        <v>369</v>
      </c>
      <c r="D196" s="26" t="s">
        <v>47</v>
      </c>
      <c r="E196" s="26">
        <f>E170</f>
        <v>70.099999999999994</v>
      </c>
      <c r="F196" s="27">
        <v>74.205474999999993</v>
      </c>
      <c r="G196" s="28">
        <f t="shared" si="9"/>
        <v>5201.8037974999988</v>
      </c>
    </row>
    <row r="197" spans="1:7" ht="66" hidden="1" outlineLevel="1" x14ac:dyDescent="0.3">
      <c r="A197" s="1"/>
      <c r="B197" s="25" t="s">
        <v>370</v>
      </c>
      <c r="C197" s="102" t="s">
        <v>371</v>
      </c>
      <c r="D197" s="26" t="s">
        <v>47</v>
      </c>
      <c r="E197" s="26">
        <f t="shared" ref="E197:E198" si="10">E172</f>
        <v>14.08</v>
      </c>
      <c r="F197" s="27">
        <v>85.33629624999999</v>
      </c>
      <c r="G197" s="28">
        <f t="shared" si="9"/>
        <v>1201.5350511999998</v>
      </c>
    </row>
    <row r="198" spans="1:7" ht="66" hidden="1" outlineLevel="1" x14ac:dyDescent="0.3">
      <c r="A198" s="1"/>
      <c r="B198" s="25" t="s">
        <v>372</v>
      </c>
      <c r="C198" s="102" t="s">
        <v>373</v>
      </c>
      <c r="D198" s="26" t="s">
        <v>47</v>
      </c>
      <c r="E198" s="26">
        <f t="shared" si="10"/>
        <v>35.96</v>
      </c>
      <c r="F198" s="27">
        <v>112.85725179062497</v>
      </c>
      <c r="G198" s="28">
        <f t="shared" si="9"/>
        <v>4058.3467743908741</v>
      </c>
    </row>
    <row r="199" spans="1:7" ht="49.5" hidden="1" outlineLevel="1" x14ac:dyDescent="0.3">
      <c r="A199" s="1"/>
      <c r="B199" s="25" t="s">
        <v>374</v>
      </c>
      <c r="C199" s="102" t="s">
        <v>375</v>
      </c>
      <c r="D199" s="26" t="s">
        <v>36</v>
      </c>
      <c r="E199" s="26">
        <v>7</v>
      </c>
      <c r="F199" s="27">
        <v>5107.32</v>
      </c>
      <c r="G199" s="28">
        <f t="shared" si="9"/>
        <v>35751.24</v>
      </c>
    </row>
    <row r="200" spans="1:7" ht="49.5" hidden="1" outlineLevel="1" x14ac:dyDescent="0.3">
      <c r="A200" s="1"/>
      <c r="B200" s="25" t="s">
        <v>376</v>
      </c>
      <c r="C200" s="102" t="s">
        <v>377</v>
      </c>
      <c r="D200" s="26" t="s">
        <v>36</v>
      </c>
      <c r="E200" s="26">
        <v>1</v>
      </c>
      <c r="F200" s="27">
        <v>53201.440000000002</v>
      </c>
      <c r="G200" s="28">
        <f t="shared" si="9"/>
        <v>53201.440000000002</v>
      </c>
    </row>
    <row r="201" spans="1:7" ht="33" hidden="1" outlineLevel="1" x14ac:dyDescent="0.3">
      <c r="A201" s="1"/>
      <c r="B201" s="25" t="s">
        <v>378</v>
      </c>
      <c r="C201" s="102" t="s">
        <v>379</v>
      </c>
      <c r="D201" s="26" t="s">
        <v>36</v>
      </c>
      <c r="E201" s="26">
        <v>2</v>
      </c>
      <c r="F201" s="27">
        <v>13544.22</v>
      </c>
      <c r="G201" s="28">
        <f t="shared" si="9"/>
        <v>27088.44</v>
      </c>
    </row>
    <row r="202" spans="1:7" ht="33" hidden="1" outlineLevel="1" x14ac:dyDescent="0.3">
      <c r="A202" s="1"/>
      <c r="B202" s="25" t="s">
        <v>380</v>
      </c>
      <c r="C202" s="102" t="s">
        <v>381</v>
      </c>
      <c r="D202" s="26" t="s">
        <v>36</v>
      </c>
      <c r="E202" s="26">
        <v>2</v>
      </c>
      <c r="F202" s="27">
        <v>19578.650000000001</v>
      </c>
      <c r="G202" s="28">
        <f t="shared" si="9"/>
        <v>39157.300000000003</v>
      </c>
    </row>
    <row r="203" spans="1:7" ht="33" hidden="1" outlineLevel="1" x14ac:dyDescent="0.3">
      <c r="A203" s="1"/>
      <c r="B203" s="25" t="s">
        <v>382</v>
      </c>
      <c r="C203" s="102" t="s">
        <v>383</v>
      </c>
      <c r="D203" s="26" t="s">
        <v>36</v>
      </c>
      <c r="E203" s="26">
        <v>1</v>
      </c>
      <c r="F203" s="27">
        <v>13442.77</v>
      </c>
      <c r="G203" s="28">
        <f t="shared" si="9"/>
        <v>13442.77</v>
      </c>
    </row>
    <row r="204" spans="1:7" ht="33" hidden="1" outlineLevel="1" x14ac:dyDescent="0.3">
      <c r="A204" s="1"/>
      <c r="B204" s="25" t="s">
        <v>384</v>
      </c>
      <c r="C204" s="102" t="s">
        <v>385</v>
      </c>
      <c r="D204" s="26" t="s">
        <v>36</v>
      </c>
      <c r="E204" s="26">
        <v>1</v>
      </c>
      <c r="F204" s="27">
        <v>24606.11</v>
      </c>
      <c r="G204" s="28">
        <f t="shared" si="9"/>
        <v>24606.11</v>
      </c>
    </row>
    <row r="205" spans="1:7" ht="49.5" hidden="1" outlineLevel="1" x14ac:dyDescent="0.3">
      <c r="A205" s="1"/>
      <c r="B205" s="25" t="s">
        <v>386</v>
      </c>
      <c r="C205" s="102" t="s">
        <v>387</v>
      </c>
      <c r="D205" s="26" t="s">
        <v>388</v>
      </c>
      <c r="E205" s="26">
        <v>5</v>
      </c>
      <c r="F205" s="27">
        <v>1302.1099999999999</v>
      </c>
      <c r="G205" s="28">
        <f t="shared" si="9"/>
        <v>6510.5499999999993</v>
      </c>
    </row>
    <row r="206" spans="1:7" ht="16.5" hidden="1" outlineLevel="1" x14ac:dyDescent="0.3">
      <c r="A206" s="1"/>
      <c r="B206" s="25" t="s">
        <v>390</v>
      </c>
      <c r="C206" s="102" t="s">
        <v>391</v>
      </c>
      <c r="D206" s="26" t="s">
        <v>36</v>
      </c>
      <c r="E206" s="26">
        <v>5</v>
      </c>
      <c r="F206" s="27">
        <v>1639.77</v>
      </c>
      <c r="G206" s="28">
        <f t="shared" si="9"/>
        <v>8198.85</v>
      </c>
    </row>
    <row r="207" spans="1:7" ht="16.5" hidden="1" outlineLevel="1" x14ac:dyDescent="0.3">
      <c r="A207" s="1"/>
      <c r="B207" s="51"/>
      <c r="C207" s="105" t="s">
        <v>392</v>
      </c>
      <c r="D207" s="52"/>
      <c r="E207" s="52"/>
      <c r="F207" s="53"/>
      <c r="G207" s="54"/>
    </row>
    <row r="208" spans="1:7" ht="66" hidden="1" outlineLevel="1" x14ac:dyDescent="0.3">
      <c r="A208" s="1"/>
      <c r="B208" s="25" t="s">
        <v>393</v>
      </c>
      <c r="C208" s="102" t="s">
        <v>394</v>
      </c>
      <c r="D208" s="26" t="s">
        <v>36</v>
      </c>
      <c r="E208" s="26">
        <v>6</v>
      </c>
      <c r="F208" s="27">
        <v>1789.56</v>
      </c>
      <c r="G208" s="28">
        <f t="shared" ref="G208:G214" si="11">+F208*E208</f>
        <v>10737.36</v>
      </c>
    </row>
    <row r="209" spans="1:25" ht="49.5" hidden="1" outlineLevel="1" x14ac:dyDescent="0.3">
      <c r="A209" s="1"/>
      <c r="B209" s="25" t="s">
        <v>209</v>
      </c>
      <c r="C209" s="102" t="s">
        <v>210</v>
      </c>
      <c r="D209" s="26" t="s">
        <v>47</v>
      </c>
      <c r="E209" s="26">
        <v>41.24</v>
      </c>
      <c r="F209" s="27">
        <v>93.172999999999988</v>
      </c>
      <c r="G209" s="28">
        <f t="shared" si="11"/>
        <v>3842.4545199999998</v>
      </c>
    </row>
    <row r="210" spans="1:25" ht="66" hidden="1" outlineLevel="1" x14ac:dyDescent="0.3">
      <c r="A210" s="1"/>
      <c r="B210" s="25" t="s">
        <v>217</v>
      </c>
      <c r="C210" s="102" t="s">
        <v>218</v>
      </c>
      <c r="D210" s="26" t="s">
        <v>36</v>
      </c>
      <c r="E210" s="26">
        <v>6</v>
      </c>
      <c r="F210" s="27">
        <v>121.22</v>
      </c>
      <c r="G210" s="28">
        <f t="shared" si="11"/>
        <v>727.31999999999994</v>
      </c>
    </row>
    <row r="211" spans="1:25" ht="66" hidden="1" outlineLevel="1" x14ac:dyDescent="0.3">
      <c r="A211" s="1"/>
      <c r="B211" s="25" t="s">
        <v>255</v>
      </c>
      <c r="C211" s="102" t="s">
        <v>256</v>
      </c>
      <c r="D211" s="26" t="s">
        <v>47</v>
      </c>
      <c r="E211" s="26">
        <f>E209</f>
        <v>41.24</v>
      </c>
      <c r="F211" s="27">
        <v>41.52</v>
      </c>
      <c r="G211" s="28">
        <f t="shared" si="11"/>
        <v>1712.2848000000001</v>
      </c>
    </row>
    <row r="212" spans="1:25" ht="66" hidden="1" outlineLevel="1" x14ac:dyDescent="0.3">
      <c r="A212" s="1"/>
      <c r="B212" s="25" t="s">
        <v>257</v>
      </c>
      <c r="C212" s="102" t="s">
        <v>258</v>
      </c>
      <c r="D212" s="26" t="s">
        <v>47</v>
      </c>
      <c r="E212" s="26">
        <f>E209</f>
        <v>41.24</v>
      </c>
      <c r="F212" s="27">
        <v>53.46</v>
      </c>
      <c r="G212" s="28">
        <f t="shared" si="11"/>
        <v>2204.6904</v>
      </c>
    </row>
    <row r="213" spans="1:25" ht="49.5" hidden="1" outlineLevel="1" x14ac:dyDescent="0.3">
      <c r="A213" s="1"/>
      <c r="B213" s="25" t="s">
        <v>237</v>
      </c>
      <c r="C213" s="102" t="s">
        <v>238</v>
      </c>
      <c r="D213" s="26" t="s">
        <v>36</v>
      </c>
      <c r="E213" s="26">
        <v>19</v>
      </c>
      <c r="F213" s="27">
        <v>48.323</v>
      </c>
      <c r="G213" s="28">
        <f t="shared" si="11"/>
        <v>918.13700000000006</v>
      </c>
    </row>
    <row r="214" spans="1:25" ht="49.5" hidden="1" outlineLevel="1" x14ac:dyDescent="0.3">
      <c r="A214" s="1"/>
      <c r="B214" s="25" t="s">
        <v>303</v>
      </c>
      <c r="C214" s="102" t="s">
        <v>304</v>
      </c>
      <c r="D214" s="26" t="s">
        <v>36</v>
      </c>
      <c r="E214" s="26">
        <v>23</v>
      </c>
      <c r="F214" s="27">
        <v>45.03</v>
      </c>
      <c r="G214" s="28">
        <f t="shared" si="11"/>
        <v>1035.69</v>
      </c>
    </row>
    <row r="215" spans="1:25" ht="16.5" collapsed="1" x14ac:dyDescent="0.3">
      <c r="A215" s="1"/>
      <c r="B215" s="29"/>
      <c r="C215" s="103"/>
      <c r="D215" s="30"/>
      <c r="E215" s="30"/>
      <c r="F215" s="31" t="s">
        <v>395</v>
      </c>
      <c r="G215" s="32">
        <f>SUM(G169:G214)</f>
        <v>335717.7248107284</v>
      </c>
    </row>
    <row r="216" spans="1:25" ht="16.5" x14ac:dyDescent="0.3">
      <c r="A216" s="1"/>
      <c r="B216" s="23">
        <v>1.1000000000000001</v>
      </c>
      <c r="C216" s="101" t="s">
        <v>396</v>
      </c>
      <c r="D216" s="24" t="s">
        <v>15</v>
      </c>
      <c r="E216" s="24"/>
      <c r="F216" s="24"/>
      <c r="G216" s="24"/>
    </row>
    <row r="217" spans="1:25" ht="16.5" hidden="1" outlineLevel="1" x14ac:dyDescent="0.25">
      <c r="A217" s="55"/>
      <c r="B217" s="56"/>
      <c r="C217" s="106" t="s">
        <v>397</v>
      </c>
      <c r="D217" s="57"/>
      <c r="E217" s="26"/>
      <c r="F217" s="27"/>
      <c r="G217" s="2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 spans="1:25" ht="49.5" hidden="1" outlineLevel="1" x14ac:dyDescent="0.25">
      <c r="A218" s="59"/>
      <c r="B218" s="56" t="s">
        <v>398</v>
      </c>
      <c r="C218" s="104" t="s">
        <v>399</v>
      </c>
      <c r="D218" s="57" t="s">
        <v>70</v>
      </c>
      <c r="E218" s="26">
        <v>5</v>
      </c>
      <c r="F218" s="60">
        <v>1621.77</v>
      </c>
      <c r="G218" s="28">
        <f t="shared" ref="G218:G243" si="12">+F218*E218</f>
        <v>8108.85</v>
      </c>
    </row>
    <row r="219" spans="1:25" ht="99" hidden="1" outlineLevel="1" x14ac:dyDescent="0.3">
      <c r="A219" s="61"/>
      <c r="B219" s="29" t="s">
        <v>400</v>
      </c>
      <c r="C219" s="103" t="s">
        <v>401</v>
      </c>
      <c r="D219" s="57" t="s">
        <v>70</v>
      </c>
      <c r="E219" s="39">
        <v>3</v>
      </c>
      <c r="F219" s="40">
        <v>1924.11</v>
      </c>
      <c r="G219" s="28">
        <f t="shared" si="12"/>
        <v>5772.33</v>
      </c>
    </row>
    <row r="220" spans="1:25" ht="49.5" hidden="1" outlineLevel="1" x14ac:dyDescent="0.25">
      <c r="A220" s="59"/>
      <c r="B220" s="56" t="s">
        <v>402</v>
      </c>
      <c r="C220" s="104" t="s">
        <v>403</v>
      </c>
      <c r="D220" s="57" t="s">
        <v>70</v>
      </c>
      <c r="E220" s="26">
        <v>2</v>
      </c>
      <c r="F220" s="60">
        <v>965.05499999999995</v>
      </c>
      <c r="G220" s="28">
        <f t="shared" si="12"/>
        <v>1930.11</v>
      </c>
    </row>
    <row r="221" spans="1:25" ht="66" hidden="1" outlineLevel="1" x14ac:dyDescent="0.25">
      <c r="A221" s="59"/>
      <c r="B221" s="56" t="s">
        <v>404</v>
      </c>
      <c r="C221" s="104" t="s">
        <v>405</v>
      </c>
      <c r="D221" s="57" t="s">
        <v>70</v>
      </c>
      <c r="E221" s="26">
        <v>2</v>
      </c>
      <c r="F221" s="60">
        <v>1315.11</v>
      </c>
      <c r="G221" s="28">
        <f t="shared" si="12"/>
        <v>2630.22</v>
      </c>
    </row>
    <row r="222" spans="1:25" ht="49.5" hidden="1" outlineLevel="1" x14ac:dyDescent="0.25">
      <c r="A222" s="59"/>
      <c r="B222" s="56" t="s">
        <v>406</v>
      </c>
      <c r="C222" s="104" t="s">
        <v>407</v>
      </c>
      <c r="D222" s="57" t="s">
        <v>70</v>
      </c>
      <c r="E222" s="26">
        <v>7</v>
      </c>
      <c r="F222" s="60">
        <v>425.77</v>
      </c>
      <c r="G222" s="28">
        <f t="shared" si="12"/>
        <v>2980.39</v>
      </c>
    </row>
    <row r="223" spans="1:25" ht="49.5" hidden="1" outlineLevel="1" x14ac:dyDescent="0.25">
      <c r="A223" s="59"/>
      <c r="B223" s="56" t="s">
        <v>408</v>
      </c>
      <c r="C223" s="104" t="s">
        <v>409</v>
      </c>
      <c r="D223" s="57" t="s">
        <v>70</v>
      </c>
      <c r="E223" s="26">
        <v>3</v>
      </c>
      <c r="F223" s="60">
        <v>1935.22</v>
      </c>
      <c r="G223" s="28">
        <f t="shared" si="12"/>
        <v>5805.66</v>
      </c>
    </row>
    <row r="224" spans="1:25" ht="49.5" hidden="1" outlineLevel="1" x14ac:dyDescent="0.25">
      <c r="A224" s="59"/>
      <c r="B224" s="56" t="s">
        <v>410</v>
      </c>
      <c r="C224" s="104" t="s">
        <v>411</v>
      </c>
      <c r="D224" s="57" t="s">
        <v>70</v>
      </c>
      <c r="E224" s="26">
        <v>3</v>
      </c>
      <c r="F224" s="60">
        <v>2156.84</v>
      </c>
      <c r="G224" s="28">
        <f t="shared" si="12"/>
        <v>6470.52</v>
      </c>
    </row>
    <row r="225" spans="1:8" ht="66" hidden="1" outlineLevel="1" x14ac:dyDescent="0.25">
      <c r="A225" s="59"/>
      <c r="B225" s="56" t="s">
        <v>412</v>
      </c>
      <c r="C225" s="104" t="s">
        <v>413</v>
      </c>
      <c r="D225" s="57" t="s">
        <v>70</v>
      </c>
      <c r="E225" s="26">
        <v>3</v>
      </c>
      <c r="F225" s="60">
        <v>1146.58</v>
      </c>
      <c r="G225" s="28">
        <f t="shared" si="12"/>
        <v>3439.74</v>
      </c>
    </row>
    <row r="226" spans="1:8" ht="33" hidden="1" outlineLevel="1" x14ac:dyDescent="0.25">
      <c r="A226" s="59"/>
      <c r="B226" s="56" t="s">
        <v>414</v>
      </c>
      <c r="C226" s="104" t="s">
        <v>415</v>
      </c>
      <c r="D226" s="57" t="s">
        <v>18</v>
      </c>
      <c r="E226" s="26">
        <v>2.1</v>
      </c>
      <c r="F226" s="60">
        <v>1324.77</v>
      </c>
      <c r="G226" s="28">
        <f t="shared" si="12"/>
        <v>2782.0170000000003</v>
      </c>
    </row>
    <row r="227" spans="1:8" ht="49.5" hidden="1" outlineLevel="1" x14ac:dyDescent="0.25">
      <c r="A227" s="59"/>
      <c r="B227" s="56">
        <v>3443.6</v>
      </c>
      <c r="C227" s="104" t="s">
        <v>416</v>
      </c>
      <c r="D227" s="57" t="s">
        <v>70</v>
      </c>
      <c r="E227" s="26">
        <v>2</v>
      </c>
      <c r="F227" s="60">
        <v>4201.55</v>
      </c>
      <c r="G227" s="28">
        <f t="shared" si="12"/>
        <v>8403.1</v>
      </c>
    </row>
    <row r="228" spans="1:8" ht="33" hidden="1" outlineLevel="1" x14ac:dyDescent="0.25">
      <c r="A228" s="59"/>
      <c r="B228" s="56">
        <v>7434.5</v>
      </c>
      <c r="C228" s="104" t="s">
        <v>417</v>
      </c>
      <c r="D228" s="57" t="s">
        <v>70</v>
      </c>
      <c r="E228" s="26">
        <v>9</v>
      </c>
      <c r="F228" s="62">
        <v>141.88</v>
      </c>
      <c r="G228" s="28">
        <f t="shared" si="12"/>
        <v>1276.92</v>
      </c>
    </row>
    <row r="229" spans="1:8" ht="33" hidden="1" outlineLevel="1" x14ac:dyDescent="0.25">
      <c r="A229" s="59"/>
      <c r="B229" s="56" t="s">
        <v>418</v>
      </c>
      <c r="C229" s="104" t="s">
        <v>419</v>
      </c>
      <c r="D229" s="57" t="s">
        <v>70</v>
      </c>
      <c r="E229" s="26">
        <v>3</v>
      </c>
      <c r="F229" s="60">
        <v>2135.44</v>
      </c>
      <c r="G229" s="28">
        <f t="shared" si="12"/>
        <v>6406.32</v>
      </c>
    </row>
    <row r="230" spans="1:8" ht="33" hidden="1" outlineLevel="1" x14ac:dyDescent="0.25">
      <c r="A230" s="59"/>
      <c r="B230" s="56" t="s">
        <v>420</v>
      </c>
      <c r="C230" s="104" t="s">
        <v>421</v>
      </c>
      <c r="D230" s="57" t="s">
        <v>70</v>
      </c>
      <c r="E230" s="26">
        <v>1</v>
      </c>
      <c r="F230" s="60">
        <v>3104.777</v>
      </c>
      <c r="G230" s="28">
        <f t="shared" si="12"/>
        <v>3104.777</v>
      </c>
    </row>
    <row r="231" spans="1:8" ht="33" hidden="1" outlineLevel="1" x14ac:dyDescent="0.25">
      <c r="A231" s="59"/>
      <c r="B231" s="56" t="s">
        <v>422</v>
      </c>
      <c r="C231" s="104" t="s">
        <v>423</v>
      </c>
      <c r="D231" s="57" t="s">
        <v>70</v>
      </c>
      <c r="E231" s="26">
        <v>3</v>
      </c>
      <c r="F231" s="60">
        <v>3001.47</v>
      </c>
      <c r="G231" s="28">
        <f t="shared" si="12"/>
        <v>9004.41</v>
      </c>
    </row>
    <row r="232" spans="1:8" ht="33" hidden="1" outlineLevel="1" x14ac:dyDescent="0.25">
      <c r="A232" s="59"/>
      <c r="B232" s="56" t="s">
        <v>424</v>
      </c>
      <c r="C232" s="104" t="s">
        <v>425</v>
      </c>
      <c r="D232" s="57" t="s">
        <v>70</v>
      </c>
      <c r="E232" s="26">
        <v>1</v>
      </c>
      <c r="F232" s="60">
        <v>6124.11</v>
      </c>
      <c r="G232" s="28">
        <f t="shared" si="12"/>
        <v>6124.11</v>
      </c>
    </row>
    <row r="233" spans="1:8" ht="66" hidden="1" outlineLevel="1" x14ac:dyDescent="0.25">
      <c r="A233" s="59"/>
      <c r="B233" s="56" t="s">
        <v>426</v>
      </c>
      <c r="C233" s="104" t="s">
        <v>427</v>
      </c>
      <c r="D233" s="57" t="s">
        <v>36</v>
      </c>
      <c r="E233" s="26">
        <v>3</v>
      </c>
      <c r="F233" s="60">
        <v>1455.88</v>
      </c>
      <c r="G233" s="28">
        <f t="shared" si="12"/>
        <v>4367.6400000000003</v>
      </c>
    </row>
    <row r="234" spans="1:8" ht="33" hidden="1" outlineLevel="1" x14ac:dyDescent="0.25">
      <c r="A234" s="59"/>
      <c r="B234" s="56" t="s">
        <v>428</v>
      </c>
      <c r="C234" s="104" t="s">
        <v>429</v>
      </c>
      <c r="D234" s="57" t="s">
        <v>36</v>
      </c>
      <c r="E234" s="26">
        <v>2</v>
      </c>
      <c r="F234" s="60">
        <v>455.21</v>
      </c>
      <c r="G234" s="28">
        <f t="shared" si="12"/>
        <v>910.42</v>
      </c>
    </row>
    <row r="235" spans="1:8" ht="82.5" hidden="1" outlineLevel="1" x14ac:dyDescent="0.25">
      <c r="A235" s="59"/>
      <c r="B235" s="56" t="s">
        <v>430</v>
      </c>
      <c r="C235" s="104" t="s">
        <v>431</v>
      </c>
      <c r="D235" s="57" t="s">
        <v>70</v>
      </c>
      <c r="E235" s="26">
        <v>3</v>
      </c>
      <c r="F235" s="60">
        <v>8001.77</v>
      </c>
      <c r="G235" s="28">
        <f t="shared" si="12"/>
        <v>24005.31</v>
      </c>
    </row>
    <row r="236" spans="1:8" ht="33" hidden="1" outlineLevel="1" x14ac:dyDescent="0.25">
      <c r="A236" s="59"/>
      <c r="B236" s="56">
        <v>4687</v>
      </c>
      <c r="C236" s="104" t="s">
        <v>432</v>
      </c>
      <c r="D236" s="57" t="s">
        <v>70</v>
      </c>
      <c r="E236" s="26">
        <v>1</v>
      </c>
      <c r="F236" s="60">
        <v>3614.11</v>
      </c>
      <c r="G236" s="28">
        <f t="shared" si="12"/>
        <v>3614.11</v>
      </c>
    </row>
    <row r="237" spans="1:8" ht="66" hidden="1" outlineLevel="1" x14ac:dyDescent="0.25">
      <c r="A237" s="59"/>
      <c r="B237" s="56" t="s">
        <v>433</v>
      </c>
      <c r="C237" s="104" t="s">
        <v>434</v>
      </c>
      <c r="D237" s="57" t="s">
        <v>36</v>
      </c>
      <c r="E237" s="26">
        <v>2</v>
      </c>
      <c r="F237" s="60">
        <v>1105.44</v>
      </c>
      <c r="G237" s="28">
        <f t="shared" si="12"/>
        <v>2210.88</v>
      </c>
    </row>
    <row r="238" spans="1:8" ht="66" hidden="1" outlineLevel="1" x14ac:dyDescent="0.25">
      <c r="A238" s="59"/>
      <c r="B238" s="56" t="s">
        <v>435</v>
      </c>
      <c r="C238" s="104" t="s">
        <v>436</v>
      </c>
      <c r="D238" s="57" t="s">
        <v>70</v>
      </c>
      <c r="E238" s="26">
        <v>1</v>
      </c>
      <c r="F238" s="60">
        <v>298.77</v>
      </c>
      <c r="G238" s="28">
        <f t="shared" si="12"/>
        <v>298.77</v>
      </c>
    </row>
    <row r="239" spans="1:8" ht="49.5" hidden="1" outlineLevel="1" x14ac:dyDescent="0.25">
      <c r="A239" s="59"/>
      <c r="B239" s="56" t="s">
        <v>437</v>
      </c>
      <c r="C239" s="104" t="s">
        <v>438</v>
      </c>
      <c r="D239" s="57" t="s">
        <v>70</v>
      </c>
      <c r="E239" s="26">
        <v>1</v>
      </c>
      <c r="F239" s="60">
        <v>2105.11</v>
      </c>
      <c r="G239" s="28">
        <f t="shared" si="12"/>
        <v>2105.11</v>
      </c>
    </row>
    <row r="240" spans="1:8" ht="33" hidden="1" outlineLevel="1" x14ac:dyDescent="0.25">
      <c r="A240" s="59"/>
      <c r="B240" s="56">
        <v>4438</v>
      </c>
      <c r="C240" s="104" t="s">
        <v>439</v>
      </c>
      <c r="D240" s="57" t="s">
        <v>70</v>
      </c>
      <c r="E240" s="26">
        <v>2</v>
      </c>
      <c r="F240" s="60">
        <v>1359.65</v>
      </c>
      <c r="G240" s="28">
        <f t="shared" si="12"/>
        <v>2719.3</v>
      </c>
      <c r="H240" s="58"/>
    </row>
    <row r="241" spans="1:7" ht="49.5" hidden="1" outlineLevel="1" x14ac:dyDescent="0.25">
      <c r="A241" s="59"/>
      <c r="B241" s="56" t="s">
        <v>440</v>
      </c>
      <c r="C241" s="104" t="s">
        <v>441</v>
      </c>
      <c r="D241" s="57" t="s">
        <v>70</v>
      </c>
      <c r="E241" s="26">
        <v>2</v>
      </c>
      <c r="F241" s="60">
        <v>1644.88</v>
      </c>
      <c r="G241" s="28">
        <f t="shared" si="12"/>
        <v>3289.76</v>
      </c>
    </row>
    <row r="242" spans="1:7" ht="99" hidden="1" outlineLevel="1" x14ac:dyDescent="0.25">
      <c r="A242" s="59"/>
      <c r="B242" s="56" t="s">
        <v>442</v>
      </c>
      <c r="C242" s="104" t="s">
        <v>443</v>
      </c>
      <c r="D242" s="57" t="s">
        <v>70</v>
      </c>
      <c r="E242" s="26">
        <v>2</v>
      </c>
      <c r="F242" s="60">
        <v>1844.77</v>
      </c>
      <c r="G242" s="28">
        <f t="shared" si="12"/>
        <v>3689.54</v>
      </c>
    </row>
    <row r="243" spans="1:7" ht="49.5" hidden="1" outlineLevel="1" x14ac:dyDescent="0.25">
      <c r="A243" s="59"/>
      <c r="B243" s="56" t="s">
        <v>444</v>
      </c>
      <c r="C243" s="104" t="s">
        <v>445</v>
      </c>
      <c r="D243" s="57" t="s">
        <v>70</v>
      </c>
      <c r="E243" s="26">
        <v>1</v>
      </c>
      <c r="F243" s="60">
        <v>14369.84</v>
      </c>
      <c r="G243" s="28">
        <f t="shared" si="12"/>
        <v>14369.84</v>
      </c>
    </row>
    <row r="244" spans="1:7" ht="16.5" hidden="1" outlineLevel="1" x14ac:dyDescent="0.25">
      <c r="A244" s="59"/>
      <c r="B244" s="63"/>
      <c r="C244" s="106" t="s">
        <v>446</v>
      </c>
      <c r="D244" s="57"/>
      <c r="E244" s="26"/>
      <c r="F244" s="60"/>
      <c r="G244" s="28"/>
    </row>
    <row r="245" spans="1:7" ht="49.5" hidden="1" outlineLevel="1" x14ac:dyDescent="0.25">
      <c r="A245" s="59"/>
      <c r="B245" s="64" t="s">
        <v>447</v>
      </c>
      <c r="C245" s="104" t="s">
        <v>448</v>
      </c>
      <c r="D245" s="65" t="s">
        <v>47</v>
      </c>
      <c r="E245" s="66">
        <v>35.44</v>
      </c>
      <c r="F245" s="60">
        <v>94.02</v>
      </c>
      <c r="G245" s="28">
        <f t="shared" ref="G245:G290" si="13">+F245*E245</f>
        <v>3332.0687999999996</v>
      </c>
    </row>
    <row r="246" spans="1:7" ht="49.5" hidden="1" outlineLevel="1" x14ac:dyDescent="0.25">
      <c r="A246" s="59"/>
      <c r="B246" s="64" t="s">
        <v>449</v>
      </c>
      <c r="C246" s="104" t="s">
        <v>450</v>
      </c>
      <c r="D246" s="65" t="s">
        <v>47</v>
      </c>
      <c r="E246" s="66">
        <v>16.25</v>
      </c>
      <c r="F246" s="60">
        <v>108.12299999999999</v>
      </c>
      <c r="G246" s="28">
        <f t="shared" si="13"/>
        <v>1756.9987499999997</v>
      </c>
    </row>
    <row r="247" spans="1:7" ht="49.5" hidden="1" outlineLevel="1" x14ac:dyDescent="0.25">
      <c r="A247" s="59"/>
      <c r="B247" s="64" t="s">
        <v>451</v>
      </c>
      <c r="C247" s="104" t="s">
        <v>452</v>
      </c>
      <c r="D247" s="65" t="s">
        <v>47</v>
      </c>
      <c r="E247" s="66">
        <v>9.51</v>
      </c>
      <c r="F247" s="60">
        <v>124.34144999999998</v>
      </c>
      <c r="G247" s="28">
        <f t="shared" si="13"/>
        <v>1182.4871894999999</v>
      </c>
    </row>
    <row r="248" spans="1:7" ht="49.5" hidden="1" outlineLevel="1" x14ac:dyDescent="0.25">
      <c r="A248" s="59"/>
      <c r="B248" s="64" t="s">
        <v>453</v>
      </c>
      <c r="C248" s="104" t="s">
        <v>454</v>
      </c>
      <c r="D248" s="65" t="s">
        <v>47</v>
      </c>
      <c r="E248" s="66">
        <v>7.45</v>
      </c>
      <c r="F248" s="60">
        <v>138.64071674999997</v>
      </c>
      <c r="G248" s="28">
        <f t="shared" si="13"/>
        <v>1032.8733397874998</v>
      </c>
    </row>
    <row r="249" spans="1:7" ht="49.5" hidden="1" outlineLevel="1" x14ac:dyDescent="0.25">
      <c r="A249" s="59"/>
      <c r="B249" s="64" t="s">
        <v>455</v>
      </c>
      <c r="C249" s="104" t="s">
        <v>456</v>
      </c>
      <c r="D249" s="65" t="s">
        <v>47</v>
      </c>
      <c r="E249" s="66">
        <v>3.51</v>
      </c>
      <c r="F249" s="60">
        <v>159.43682426249995</v>
      </c>
      <c r="G249" s="28">
        <f t="shared" si="13"/>
        <v>559.62325316137481</v>
      </c>
    </row>
    <row r="250" spans="1:7" ht="49.5" hidden="1" outlineLevel="1" x14ac:dyDescent="0.25">
      <c r="A250" s="59"/>
      <c r="B250" s="64" t="s">
        <v>457</v>
      </c>
      <c r="C250" s="104" t="s">
        <v>458</v>
      </c>
      <c r="D250" s="65" t="s">
        <v>36</v>
      </c>
      <c r="E250" s="66">
        <v>17</v>
      </c>
      <c r="F250" s="60">
        <v>45.05</v>
      </c>
      <c r="G250" s="28">
        <f t="shared" si="13"/>
        <v>765.84999999999991</v>
      </c>
    </row>
    <row r="251" spans="1:7" ht="49.5" hidden="1" outlineLevel="1" x14ac:dyDescent="0.25">
      <c r="A251" s="59"/>
      <c r="B251" s="64" t="s">
        <v>459</v>
      </c>
      <c r="C251" s="104" t="s">
        <v>460</v>
      </c>
      <c r="D251" s="65" t="s">
        <v>36</v>
      </c>
      <c r="E251" s="66">
        <v>2</v>
      </c>
      <c r="F251" s="60">
        <v>51.80749999999999</v>
      </c>
      <c r="G251" s="28">
        <f t="shared" si="13"/>
        <v>103.61499999999998</v>
      </c>
    </row>
    <row r="252" spans="1:7" ht="49.5" hidden="1" outlineLevel="1" x14ac:dyDescent="0.25">
      <c r="A252" s="59"/>
      <c r="B252" s="64" t="s">
        <v>461</v>
      </c>
      <c r="C252" s="104" t="s">
        <v>462</v>
      </c>
      <c r="D252" s="65" t="s">
        <v>36</v>
      </c>
      <c r="E252" s="66">
        <v>1</v>
      </c>
      <c r="F252" s="60">
        <v>59.578624999999981</v>
      </c>
      <c r="G252" s="28">
        <f t="shared" si="13"/>
        <v>59.578624999999981</v>
      </c>
    </row>
    <row r="253" spans="1:7" ht="49.5" hidden="1" outlineLevel="1" x14ac:dyDescent="0.25">
      <c r="A253" s="59"/>
      <c r="B253" s="64" t="s">
        <v>463</v>
      </c>
      <c r="C253" s="104" t="s">
        <v>464</v>
      </c>
      <c r="D253" s="65" t="s">
        <v>36</v>
      </c>
      <c r="E253" s="66">
        <v>1</v>
      </c>
      <c r="F253" s="60">
        <v>68.515418749999967</v>
      </c>
      <c r="G253" s="28">
        <f t="shared" si="13"/>
        <v>68.515418749999967</v>
      </c>
    </row>
    <row r="254" spans="1:7" ht="49.5" hidden="1" outlineLevel="1" x14ac:dyDescent="0.25">
      <c r="A254" s="59"/>
      <c r="B254" s="64" t="s">
        <v>465</v>
      </c>
      <c r="C254" s="104" t="s">
        <v>466</v>
      </c>
      <c r="D254" s="65" t="s">
        <v>36</v>
      </c>
      <c r="E254" s="66">
        <v>1</v>
      </c>
      <c r="F254" s="60">
        <v>78.792731562499952</v>
      </c>
      <c r="G254" s="28">
        <f t="shared" si="13"/>
        <v>78.792731562499952</v>
      </c>
    </row>
    <row r="255" spans="1:7" ht="49.5" hidden="1" outlineLevel="1" x14ac:dyDescent="0.25">
      <c r="A255" s="59"/>
      <c r="B255" s="64" t="s">
        <v>467</v>
      </c>
      <c r="C255" s="104" t="s">
        <v>468</v>
      </c>
      <c r="D255" s="65" t="s">
        <v>36</v>
      </c>
      <c r="E255" s="66">
        <v>2</v>
      </c>
      <c r="F255" s="60">
        <v>90.611641296874936</v>
      </c>
      <c r="G255" s="28">
        <f t="shared" si="13"/>
        <v>181.22328259374987</v>
      </c>
    </row>
    <row r="256" spans="1:7" ht="49.5" hidden="1" outlineLevel="1" x14ac:dyDescent="0.25">
      <c r="A256" s="59"/>
      <c r="B256" s="64" t="s">
        <v>469</v>
      </c>
      <c r="C256" s="104" t="s">
        <v>470</v>
      </c>
      <c r="D256" s="65" t="s">
        <v>36</v>
      </c>
      <c r="E256" s="66">
        <v>1</v>
      </c>
      <c r="F256" s="60">
        <v>104.20338749140616</v>
      </c>
      <c r="G256" s="28">
        <f t="shared" si="13"/>
        <v>104.20338749140616</v>
      </c>
    </row>
    <row r="257" spans="1:7" ht="49.5" hidden="1" outlineLevel="1" x14ac:dyDescent="0.25">
      <c r="A257" s="59"/>
      <c r="B257" s="64" t="s">
        <v>471</v>
      </c>
      <c r="C257" s="104" t="s">
        <v>472</v>
      </c>
      <c r="D257" s="65" t="s">
        <v>36</v>
      </c>
      <c r="E257" s="66">
        <v>1</v>
      </c>
      <c r="F257" s="60">
        <v>119.83389561511707</v>
      </c>
      <c r="G257" s="28">
        <f t="shared" si="13"/>
        <v>119.83389561511707</v>
      </c>
    </row>
    <row r="258" spans="1:7" ht="49.5" hidden="1" outlineLevel="1" x14ac:dyDescent="0.25">
      <c r="A258" s="59"/>
      <c r="B258" s="64" t="s">
        <v>473</v>
      </c>
      <c r="C258" s="104" t="s">
        <v>474</v>
      </c>
      <c r="D258" s="65" t="s">
        <v>36</v>
      </c>
      <c r="E258" s="66">
        <v>1</v>
      </c>
      <c r="F258" s="60">
        <v>137.80897995738462</v>
      </c>
      <c r="G258" s="28">
        <f t="shared" si="13"/>
        <v>137.80897995738462</v>
      </c>
    </row>
    <row r="259" spans="1:7" ht="49.5" hidden="1" outlineLevel="1" x14ac:dyDescent="0.25">
      <c r="A259" s="59"/>
      <c r="B259" s="64" t="s">
        <v>475</v>
      </c>
      <c r="C259" s="104" t="s">
        <v>476</v>
      </c>
      <c r="D259" s="65" t="s">
        <v>36</v>
      </c>
      <c r="E259" s="66">
        <v>14</v>
      </c>
      <c r="F259" s="60">
        <v>68.22</v>
      </c>
      <c r="G259" s="28">
        <f t="shared" si="13"/>
        <v>955.07999999999993</v>
      </c>
    </row>
    <row r="260" spans="1:7" ht="49.5" hidden="1" outlineLevel="1" x14ac:dyDescent="0.25">
      <c r="A260" s="59"/>
      <c r="B260" s="64" t="s">
        <v>477</v>
      </c>
      <c r="C260" s="104" t="s">
        <v>478</v>
      </c>
      <c r="D260" s="65" t="s">
        <v>36</v>
      </c>
      <c r="E260" s="66">
        <v>4</v>
      </c>
      <c r="F260" s="60">
        <v>78.452999999999989</v>
      </c>
      <c r="G260" s="28">
        <f t="shared" si="13"/>
        <v>313.81199999999995</v>
      </c>
    </row>
    <row r="261" spans="1:7" ht="49.5" hidden="1" outlineLevel="1" x14ac:dyDescent="0.25">
      <c r="A261" s="59"/>
      <c r="B261" s="64" t="s">
        <v>479</v>
      </c>
      <c r="C261" s="104" t="s">
        <v>480</v>
      </c>
      <c r="D261" s="65" t="s">
        <v>36</v>
      </c>
      <c r="E261" s="66">
        <v>4</v>
      </c>
      <c r="F261" s="60">
        <v>90.220949999999974</v>
      </c>
      <c r="G261" s="28">
        <f t="shared" si="13"/>
        <v>360.88379999999989</v>
      </c>
    </row>
    <row r="262" spans="1:7" ht="49.5" hidden="1" outlineLevel="1" x14ac:dyDescent="0.25">
      <c r="A262" s="59"/>
      <c r="B262" s="64" t="s">
        <v>481</v>
      </c>
      <c r="C262" s="104" t="s">
        <v>482</v>
      </c>
      <c r="D262" s="65" t="s">
        <v>36</v>
      </c>
      <c r="E262" s="66">
        <v>2</v>
      </c>
      <c r="F262" s="60">
        <v>103.75409249999996</v>
      </c>
      <c r="G262" s="28">
        <f t="shared" si="13"/>
        <v>207.50818499999991</v>
      </c>
    </row>
    <row r="263" spans="1:7" ht="49.5" hidden="1" outlineLevel="1" x14ac:dyDescent="0.25">
      <c r="A263" s="59"/>
      <c r="B263" s="64" t="s">
        <v>483</v>
      </c>
      <c r="C263" s="104" t="s">
        <v>484</v>
      </c>
      <c r="D263" s="65" t="s">
        <v>36</v>
      </c>
      <c r="E263" s="66">
        <v>4</v>
      </c>
      <c r="F263" s="60">
        <v>119.31720637499994</v>
      </c>
      <c r="G263" s="28">
        <f t="shared" si="13"/>
        <v>477.26882549999976</v>
      </c>
    </row>
    <row r="264" spans="1:7" ht="49.5" hidden="1" outlineLevel="1" x14ac:dyDescent="0.25">
      <c r="A264" s="59"/>
      <c r="B264" s="64" t="s">
        <v>485</v>
      </c>
      <c r="C264" s="104" t="s">
        <v>486</v>
      </c>
      <c r="D264" s="65" t="s">
        <v>36</v>
      </c>
      <c r="E264" s="66">
        <v>5</v>
      </c>
      <c r="F264" s="60">
        <v>137.21478733124991</v>
      </c>
      <c r="G264" s="28">
        <f t="shared" si="13"/>
        <v>686.07393665624954</v>
      </c>
    </row>
    <row r="265" spans="1:7" ht="49.5" hidden="1" outlineLevel="1" x14ac:dyDescent="0.25">
      <c r="A265" s="59"/>
      <c r="B265" s="64" t="s">
        <v>487</v>
      </c>
      <c r="C265" s="104" t="s">
        <v>488</v>
      </c>
      <c r="D265" s="65" t="s">
        <v>36</v>
      </c>
      <c r="E265" s="66">
        <v>34</v>
      </c>
      <c r="F265" s="60">
        <v>69.25</v>
      </c>
      <c r="G265" s="28">
        <f t="shared" si="13"/>
        <v>2354.5</v>
      </c>
    </row>
    <row r="266" spans="1:7" ht="49.5" hidden="1" outlineLevel="1" x14ac:dyDescent="0.25">
      <c r="A266" s="59"/>
      <c r="B266" s="64" t="s">
        <v>489</v>
      </c>
      <c r="C266" s="104" t="s">
        <v>490</v>
      </c>
      <c r="D266" s="65" t="s">
        <v>36</v>
      </c>
      <c r="E266" s="66">
        <v>18</v>
      </c>
      <c r="F266" s="60">
        <v>79.637499999999989</v>
      </c>
      <c r="G266" s="28">
        <f t="shared" si="13"/>
        <v>1433.4749999999999</v>
      </c>
    </row>
    <row r="267" spans="1:7" ht="49.5" hidden="1" outlineLevel="1" x14ac:dyDescent="0.25">
      <c r="A267" s="59"/>
      <c r="B267" s="64" t="s">
        <v>491</v>
      </c>
      <c r="C267" s="104" t="s">
        <v>492</v>
      </c>
      <c r="D267" s="65" t="s">
        <v>36</v>
      </c>
      <c r="E267" s="66">
        <v>9</v>
      </c>
      <c r="F267" s="60">
        <v>91.583124999999981</v>
      </c>
      <c r="G267" s="28">
        <f t="shared" si="13"/>
        <v>824.24812499999985</v>
      </c>
    </row>
    <row r="268" spans="1:7" ht="49.5" hidden="1" outlineLevel="1" x14ac:dyDescent="0.25">
      <c r="A268" s="59"/>
      <c r="B268" s="64" t="s">
        <v>493</v>
      </c>
      <c r="C268" s="104" t="s">
        <v>494</v>
      </c>
      <c r="D268" s="65" t="s">
        <v>36</v>
      </c>
      <c r="E268" s="66">
        <v>3</v>
      </c>
      <c r="F268" s="60">
        <v>105.32059374999997</v>
      </c>
      <c r="G268" s="28">
        <f t="shared" si="13"/>
        <v>315.96178124999994</v>
      </c>
    </row>
    <row r="269" spans="1:7" ht="49.5" hidden="1" outlineLevel="1" x14ac:dyDescent="0.25">
      <c r="A269" s="59"/>
      <c r="B269" s="64" t="s">
        <v>495</v>
      </c>
      <c r="C269" s="104" t="s">
        <v>496</v>
      </c>
      <c r="D269" s="65" t="s">
        <v>36</v>
      </c>
      <c r="E269" s="66">
        <v>3</v>
      </c>
      <c r="F269" s="60">
        <v>121.11868281249996</v>
      </c>
      <c r="G269" s="28">
        <f t="shared" si="13"/>
        <v>363.35604843749985</v>
      </c>
    </row>
    <row r="270" spans="1:7" ht="49.5" hidden="1" outlineLevel="1" x14ac:dyDescent="0.25">
      <c r="A270" s="59"/>
      <c r="B270" s="64" t="s">
        <v>497</v>
      </c>
      <c r="C270" s="104" t="s">
        <v>498</v>
      </c>
      <c r="D270" s="65" t="s">
        <v>36</v>
      </c>
      <c r="E270" s="66">
        <v>22</v>
      </c>
      <c r="F270" s="60">
        <v>44.83</v>
      </c>
      <c r="G270" s="28">
        <f t="shared" si="13"/>
        <v>986.26</v>
      </c>
    </row>
    <row r="271" spans="1:7" ht="49.5" hidden="1" outlineLevel="1" x14ac:dyDescent="0.25">
      <c r="A271" s="59"/>
      <c r="B271" s="64" t="s">
        <v>499</v>
      </c>
      <c r="C271" s="104" t="s">
        <v>500</v>
      </c>
      <c r="D271" s="65" t="s">
        <v>36</v>
      </c>
      <c r="E271" s="66">
        <v>5</v>
      </c>
      <c r="F271" s="60">
        <v>51.554499999999997</v>
      </c>
      <c r="G271" s="28">
        <f t="shared" si="13"/>
        <v>257.77249999999998</v>
      </c>
    </row>
    <row r="272" spans="1:7" ht="49.5" hidden="1" outlineLevel="1" x14ac:dyDescent="0.25">
      <c r="A272" s="59"/>
      <c r="B272" s="64" t="s">
        <v>501</v>
      </c>
      <c r="C272" s="104" t="s">
        <v>502</v>
      </c>
      <c r="D272" s="65" t="s">
        <v>36</v>
      </c>
      <c r="E272" s="66">
        <v>8</v>
      </c>
      <c r="F272" s="60">
        <v>59.287674999999993</v>
      </c>
      <c r="G272" s="28">
        <f t="shared" si="13"/>
        <v>474.30139999999994</v>
      </c>
    </row>
    <row r="273" spans="1:7" ht="49.5" hidden="1" outlineLevel="1" x14ac:dyDescent="0.25">
      <c r="A273" s="59"/>
      <c r="B273" s="64" t="s">
        <v>503</v>
      </c>
      <c r="C273" s="104" t="s">
        <v>504</v>
      </c>
      <c r="D273" s="65" t="s">
        <v>36</v>
      </c>
      <c r="E273" s="66">
        <v>8</v>
      </c>
      <c r="F273" s="60">
        <v>68.180826249999981</v>
      </c>
      <c r="G273" s="28">
        <f t="shared" si="13"/>
        <v>545.44660999999985</v>
      </c>
    </row>
    <row r="274" spans="1:7" ht="49.5" hidden="1" outlineLevel="1" x14ac:dyDescent="0.25">
      <c r="A274" s="59"/>
      <c r="B274" s="64" t="s">
        <v>505</v>
      </c>
      <c r="C274" s="104" t="s">
        <v>506</v>
      </c>
      <c r="D274" s="65" t="s">
        <v>36</v>
      </c>
      <c r="E274" s="66">
        <v>3</v>
      </c>
      <c r="F274" s="60">
        <v>78.407950187499978</v>
      </c>
      <c r="G274" s="28">
        <f t="shared" si="13"/>
        <v>235.22385056249993</v>
      </c>
    </row>
    <row r="275" spans="1:7" ht="49.5" hidden="1" outlineLevel="1" x14ac:dyDescent="0.25">
      <c r="A275" s="59"/>
      <c r="B275" s="64" t="s">
        <v>507</v>
      </c>
      <c r="C275" s="104" t="s">
        <v>508</v>
      </c>
      <c r="D275" s="65" t="s">
        <v>36</v>
      </c>
      <c r="E275" s="66">
        <v>4</v>
      </c>
      <c r="F275" s="60">
        <v>405.22</v>
      </c>
      <c r="G275" s="28">
        <f t="shared" si="13"/>
        <v>1620.88</v>
      </c>
    </row>
    <row r="276" spans="1:7" ht="49.5" hidden="1" outlineLevel="1" x14ac:dyDescent="0.25">
      <c r="A276" s="59"/>
      <c r="B276" s="64" t="s">
        <v>509</v>
      </c>
      <c r="C276" s="104" t="s">
        <v>510</v>
      </c>
      <c r="D276" s="65" t="s">
        <v>36</v>
      </c>
      <c r="E276" s="66">
        <v>2</v>
      </c>
      <c r="F276" s="60">
        <v>466.00299999999999</v>
      </c>
      <c r="G276" s="28">
        <f t="shared" si="13"/>
        <v>932.00599999999997</v>
      </c>
    </row>
    <row r="277" spans="1:7" ht="49.5" hidden="1" outlineLevel="1" x14ac:dyDescent="0.25">
      <c r="A277" s="59"/>
      <c r="B277" s="64" t="s">
        <v>511</v>
      </c>
      <c r="C277" s="104" t="s">
        <v>512</v>
      </c>
      <c r="D277" s="65" t="s">
        <v>36</v>
      </c>
      <c r="E277" s="66">
        <v>2</v>
      </c>
      <c r="F277" s="60">
        <v>535.90344999999991</v>
      </c>
      <c r="G277" s="28">
        <f t="shared" si="13"/>
        <v>1071.8068999999998</v>
      </c>
    </row>
    <row r="278" spans="1:7" ht="49.5" hidden="1" outlineLevel="1" x14ac:dyDescent="0.25">
      <c r="A278" s="59"/>
      <c r="B278" s="64" t="s">
        <v>513</v>
      </c>
      <c r="C278" s="104" t="s">
        <v>514</v>
      </c>
      <c r="D278" s="65" t="s">
        <v>36</v>
      </c>
      <c r="E278" s="66">
        <v>2</v>
      </c>
      <c r="F278" s="60">
        <v>616.2889674999999</v>
      </c>
      <c r="G278" s="28">
        <f t="shared" si="13"/>
        <v>1232.5779349999998</v>
      </c>
    </row>
    <row r="279" spans="1:7" ht="49.5" hidden="1" outlineLevel="1" x14ac:dyDescent="0.25">
      <c r="A279" s="59"/>
      <c r="B279" s="64" t="s">
        <v>515</v>
      </c>
      <c r="C279" s="104" t="s">
        <v>516</v>
      </c>
      <c r="D279" s="65" t="s">
        <v>36</v>
      </c>
      <c r="E279" s="66">
        <v>1</v>
      </c>
      <c r="F279" s="60">
        <v>455.22</v>
      </c>
      <c r="G279" s="28">
        <f t="shared" si="13"/>
        <v>455.22</v>
      </c>
    </row>
    <row r="280" spans="1:7" ht="49.5" hidden="1" outlineLevel="1" x14ac:dyDescent="0.25">
      <c r="A280" s="59"/>
      <c r="B280" s="64" t="s">
        <v>517</v>
      </c>
      <c r="C280" s="104" t="s">
        <v>518</v>
      </c>
      <c r="D280" s="65" t="s">
        <v>70</v>
      </c>
      <c r="E280" s="66">
        <v>17</v>
      </c>
      <c r="F280" s="60">
        <v>52.77</v>
      </c>
      <c r="G280" s="28">
        <f t="shared" si="13"/>
        <v>897.09</v>
      </c>
    </row>
    <row r="281" spans="1:7" ht="49.5" hidden="1" outlineLevel="1" x14ac:dyDescent="0.25">
      <c r="A281" s="59"/>
      <c r="B281" s="64" t="s">
        <v>519</v>
      </c>
      <c r="C281" s="104" t="s">
        <v>520</v>
      </c>
      <c r="D281" s="65" t="s">
        <v>70</v>
      </c>
      <c r="E281" s="66">
        <v>12</v>
      </c>
      <c r="F281" s="60">
        <v>321</v>
      </c>
      <c r="G281" s="28">
        <f t="shared" si="13"/>
        <v>3852</v>
      </c>
    </row>
    <row r="282" spans="1:7" ht="132" hidden="1" outlineLevel="1" x14ac:dyDescent="0.25">
      <c r="A282" s="59"/>
      <c r="B282" s="56" t="s">
        <v>521</v>
      </c>
      <c r="C282" s="104" t="s">
        <v>522</v>
      </c>
      <c r="D282" s="57" t="s">
        <v>70</v>
      </c>
      <c r="E282" s="26">
        <v>1</v>
      </c>
      <c r="F282" s="60">
        <v>5725.44</v>
      </c>
      <c r="G282" s="28">
        <f t="shared" si="13"/>
        <v>5725.44</v>
      </c>
    </row>
    <row r="283" spans="1:7" ht="346.5" hidden="1" outlineLevel="1" x14ac:dyDescent="0.25">
      <c r="A283" s="59"/>
      <c r="B283" s="56" t="s">
        <v>523</v>
      </c>
      <c r="C283" s="104" t="s">
        <v>524</v>
      </c>
      <c r="D283" s="57" t="s">
        <v>70</v>
      </c>
      <c r="E283" s="26">
        <v>1</v>
      </c>
      <c r="F283" s="60">
        <v>16488.22</v>
      </c>
      <c r="G283" s="28">
        <f t="shared" si="13"/>
        <v>16488.22</v>
      </c>
    </row>
    <row r="284" spans="1:7" ht="82.5" hidden="1" outlineLevel="1" x14ac:dyDescent="0.25">
      <c r="A284" s="59"/>
      <c r="B284" s="56" t="s">
        <v>525</v>
      </c>
      <c r="C284" s="104" t="s">
        <v>526</v>
      </c>
      <c r="D284" s="57" t="s">
        <v>70</v>
      </c>
      <c r="E284" s="26">
        <v>1</v>
      </c>
      <c r="F284" s="60">
        <v>17188</v>
      </c>
      <c r="G284" s="28">
        <f t="shared" si="13"/>
        <v>17188</v>
      </c>
    </row>
    <row r="285" spans="1:7" ht="82.5" hidden="1" outlineLevel="1" x14ac:dyDescent="0.25">
      <c r="A285" s="59"/>
      <c r="B285" s="56" t="s">
        <v>527</v>
      </c>
      <c r="C285" s="104" t="s">
        <v>528</v>
      </c>
      <c r="D285" s="57" t="s">
        <v>47</v>
      </c>
      <c r="E285" s="26">
        <f>E245+E246+E247+E248+E249*1.22</f>
        <v>72.932199999999995</v>
      </c>
      <c r="F285" s="60">
        <v>125.33</v>
      </c>
      <c r="G285" s="28">
        <f t="shared" si="13"/>
        <v>9140.5926259999997</v>
      </c>
    </row>
    <row r="286" spans="1:7" ht="49.5" hidden="1" outlineLevel="1" x14ac:dyDescent="0.25">
      <c r="A286" s="59"/>
      <c r="B286" s="64" t="s">
        <v>529</v>
      </c>
      <c r="C286" s="104" t="s">
        <v>530</v>
      </c>
      <c r="D286" s="65" t="s">
        <v>36</v>
      </c>
      <c r="E286" s="66">
        <v>18</v>
      </c>
      <c r="F286" s="60">
        <v>36.020000000000003</v>
      </c>
      <c r="G286" s="28">
        <f t="shared" si="13"/>
        <v>648.36</v>
      </c>
    </row>
    <row r="287" spans="1:7" ht="49.5" hidden="1" outlineLevel="1" x14ac:dyDescent="0.25">
      <c r="A287" s="59"/>
      <c r="B287" s="64" t="s">
        <v>531</v>
      </c>
      <c r="C287" s="104" t="s">
        <v>532</v>
      </c>
      <c r="D287" s="65" t="s">
        <v>36</v>
      </c>
      <c r="E287" s="66">
        <v>8</v>
      </c>
      <c r="F287" s="60">
        <v>41.423000000000002</v>
      </c>
      <c r="G287" s="28">
        <f t="shared" si="13"/>
        <v>331.38400000000001</v>
      </c>
    </row>
    <row r="288" spans="1:7" ht="49.5" hidden="1" outlineLevel="1" x14ac:dyDescent="0.25">
      <c r="A288" s="59"/>
      <c r="B288" s="64" t="s">
        <v>533</v>
      </c>
      <c r="C288" s="104" t="s">
        <v>534</v>
      </c>
      <c r="D288" s="65" t="s">
        <v>36</v>
      </c>
      <c r="E288" s="66">
        <v>5</v>
      </c>
      <c r="F288" s="60">
        <v>42.458574999999996</v>
      </c>
      <c r="G288" s="28">
        <f t="shared" si="13"/>
        <v>212.29287499999998</v>
      </c>
    </row>
    <row r="289" spans="1:7" ht="49.5" hidden="1" outlineLevel="1" x14ac:dyDescent="0.25">
      <c r="A289" s="59"/>
      <c r="B289" s="64" t="s">
        <v>535</v>
      </c>
      <c r="C289" s="104" t="s">
        <v>536</v>
      </c>
      <c r="D289" s="65" t="s">
        <v>36</v>
      </c>
      <c r="E289" s="66">
        <v>4</v>
      </c>
      <c r="F289" s="60">
        <v>50.950289999999995</v>
      </c>
      <c r="G289" s="28">
        <f t="shared" si="13"/>
        <v>203.80115999999998</v>
      </c>
    </row>
    <row r="290" spans="1:7" ht="49.5" hidden="1" outlineLevel="1" x14ac:dyDescent="0.25">
      <c r="A290" s="59"/>
      <c r="B290" s="64" t="s">
        <v>537</v>
      </c>
      <c r="C290" s="104" t="s">
        <v>538</v>
      </c>
      <c r="D290" s="65" t="s">
        <v>36</v>
      </c>
      <c r="E290" s="66">
        <v>2</v>
      </c>
      <c r="F290" s="60">
        <v>63.687862499999994</v>
      </c>
      <c r="G290" s="28">
        <f t="shared" si="13"/>
        <v>127.37572499999999</v>
      </c>
    </row>
    <row r="291" spans="1:7" ht="16.5" hidden="1" outlineLevel="1" x14ac:dyDescent="0.25">
      <c r="A291" s="59"/>
      <c r="B291" s="67"/>
      <c r="C291" s="107" t="s">
        <v>539</v>
      </c>
      <c r="D291" s="68"/>
      <c r="E291" s="39"/>
      <c r="F291" s="60"/>
      <c r="G291" s="28"/>
    </row>
    <row r="292" spans="1:7" ht="49.5" hidden="1" outlineLevel="1" x14ac:dyDescent="0.25">
      <c r="A292" s="59"/>
      <c r="B292" s="69" t="s">
        <v>540</v>
      </c>
      <c r="C292" s="107" t="s">
        <v>541</v>
      </c>
      <c r="D292" s="57" t="s">
        <v>78</v>
      </c>
      <c r="E292" s="39">
        <v>16.54</v>
      </c>
      <c r="F292" s="60">
        <v>398.15</v>
      </c>
      <c r="G292" s="28">
        <f t="shared" ref="G292:G311" si="14">+F292*E292</f>
        <v>6585.4009999999989</v>
      </c>
    </row>
    <row r="293" spans="1:7" ht="49.5" hidden="1" outlineLevel="1" x14ac:dyDescent="0.25">
      <c r="A293" s="59"/>
      <c r="B293" s="56" t="s">
        <v>542</v>
      </c>
      <c r="C293" s="107" t="s">
        <v>543</v>
      </c>
      <c r="D293" s="57" t="s">
        <v>78</v>
      </c>
      <c r="E293" s="26">
        <v>41.23</v>
      </c>
      <c r="F293" s="60">
        <v>209.33</v>
      </c>
      <c r="G293" s="28">
        <f t="shared" si="14"/>
        <v>8630.6759000000002</v>
      </c>
    </row>
    <row r="294" spans="1:7" ht="49.5" hidden="1" outlineLevel="1" x14ac:dyDescent="0.25">
      <c r="A294" s="59"/>
      <c r="B294" s="56" t="s">
        <v>544</v>
      </c>
      <c r="C294" s="107" t="s">
        <v>545</v>
      </c>
      <c r="D294" s="57" t="s">
        <v>78</v>
      </c>
      <c r="E294" s="26">
        <v>18.149999999999999</v>
      </c>
      <c r="F294" s="60">
        <v>167.46400000000003</v>
      </c>
      <c r="G294" s="28">
        <f t="shared" si="14"/>
        <v>3039.4716000000003</v>
      </c>
    </row>
    <row r="295" spans="1:7" ht="49.5" hidden="1" outlineLevel="1" x14ac:dyDescent="0.25">
      <c r="A295" s="59"/>
      <c r="B295" s="56" t="s">
        <v>546</v>
      </c>
      <c r="C295" s="107" t="s">
        <v>547</v>
      </c>
      <c r="D295" s="57" t="s">
        <v>78</v>
      </c>
      <c r="E295" s="26">
        <v>16.54</v>
      </c>
      <c r="F295" s="60">
        <v>104.14427860696519</v>
      </c>
      <c r="G295" s="28">
        <f t="shared" si="14"/>
        <v>1722.5463681592041</v>
      </c>
    </row>
    <row r="296" spans="1:7" ht="49.5" hidden="1" outlineLevel="1" x14ac:dyDescent="0.25">
      <c r="A296" s="59"/>
      <c r="B296" s="56" t="s">
        <v>548</v>
      </c>
      <c r="C296" s="107" t="s">
        <v>549</v>
      </c>
      <c r="D296" s="57" t="s">
        <v>78</v>
      </c>
      <c r="E296" s="26">
        <v>7.12</v>
      </c>
      <c r="F296" s="60">
        <v>88.522636815920407</v>
      </c>
      <c r="G296" s="28">
        <f t="shared" si="14"/>
        <v>630.2811741293533</v>
      </c>
    </row>
    <row r="297" spans="1:7" ht="49.5" hidden="1" outlineLevel="1" x14ac:dyDescent="0.25">
      <c r="A297" s="59"/>
      <c r="B297" s="56" t="s">
        <v>550</v>
      </c>
      <c r="C297" s="107" t="s">
        <v>551</v>
      </c>
      <c r="D297" s="57" t="s">
        <v>36</v>
      </c>
      <c r="E297" s="26">
        <v>63</v>
      </c>
      <c r="F297" s="60">
        <v>64.02</v>
      </c>
      <c r="G297" s="28">
        <f t="shared" si="14"/>
        <v>4033.2599999999998</v>
      </c>
    </row>
    <row r="298" spans="1:7" ht="49.5" hidden="1" outlineLevel="1" x14ac:dyDescent="0.25">
      <c r="A298" s="59"/>
      <c r="B298" s="56" t="s">
        <v>552</v>
      </c>
      <c r="C298" s="107" t="s">
        <v>553</v>
      </c>
      <c r="D298" s="57" t="s">
        <v>36</v>
      </c>
      <c r="E298" s="26">
        <v>10</v>
      </c>
      <c r="F298" s="60">
        <v>51.216000000000001</v>
      </c>
      <c r="G298" s="28">
        <f t="shared" si="14"/>
        <v>512.16</v>
      </c>
    </row>
    <row r="299" spans="1:7" ht="49.5" hidden="1" outlineLevel="1" x14ac:dyDescent="0.25">
      <c r="A299" s="59"/>
      <c r="B299" s="56" t="s">
        <v>554</v>
      </c>
      <c r="C299" s="107" t="s">
        <v>555</v>
      </c>
      <c r="D299" s="57" t="s">
        <v>36</v>
      </c>
      <c r="E299" s="26">
        <v>22</v>
      </c>
      <c r="F299" s="60">
        <v>128.68019999999999</v>
      </c>
      <c r="G299" s="28">
        <f t="shared" si="14"/>
        <v>2830.9643999999998</v>
      </c>
    </row>
    <row r="300" spans="1:7" ht="49.5" hidden="1" outlineLevel="1" x14ac:dyDescent="0.25">
      <c r="A300" s="59"/>
      <c r="B300" s="56" t="s">
        <v>556</v>
      </c>
      <c r="C300" s="107" t="s">
        <v>557</v>
      </c>
      <c r="D300" s="57" t="s">
        <v>36</v>
      </c>
      <c r="E300" s="26">
        <v>16</v>
      </c>
      <c r="F300" s="60">
        <v>109.37816999999998</v>
      </c>
      <c r="G300" s="28">
        <f t="shared" si="14"/>
        <v>1750.0507199999997</v>
      </c>
    </row>
    <row r="301" spans="1:7" ht="49.5" hidden="1" outlineLevel="1" x14ac:dyDescent="0.25">
      <c r="A301" s="59"/>
      <c r="B301" s="56" t="s">
        <v>558</v>
      </c>
      <c r="C301" s="107" t="s">
        <v>559</v>
      </c>
      <c r="D301" s="57" t="s">
        <v>36</v>
      </c>
      <c r="E301" s="26">
        <v>8</v>
      </c>
      <c r="F301" s="60">
        <v>58.03</v>
      </c>
      <c r="G301" s="28">
        <f t="shared" si="14"/>
        <v>464.24</v>
      </c>
    </row>
    <row r="302" spans="1:7" ht="49.5" hidden="1" outlineLevel="1" x14ac:dyDescent="0.25">
      <c r="A302" s="59"/>
      <c r="B302" s="56" t="s">
        <v>560</v>
      </c>
      <c r="C302" s="107" t="s">
        <v>561</v>
      </c>
      <c r="D302" s="57" t="s">
        <v>36</v>
      </c>
      <c r="E302" s="26">
        <v>1</v>
      </c>
      <c r="F302" s="60">
        <v>61.52</v>
      </c>
      <c r="G302" s="28">
        <f t="shared" si="14"/>
        <v>61.52</v>
      </c>
    </row>
    <row r="303" spans="1:7" ht="49.5" hidden="1" outlineLevel="1" x14ac:dyDescent="0.25">
      <c r="A303" s="59"/>
      <c r="B303" s="56" t="s">
        <v>562</v>
      </c>
      <c r="C303" s="107" t="s">
        <v>563</v>
      </c>
      <c r="D303" s="57" t="s">
        <v>36</v>
      </c>
      <c r="E303" s="26">
        <v>6</v>
      </c>
      <c r="F303" s="60">
        <v>96.22</v>
      </c>
      <c r="G303" s="28">
        <f t="shared" si="14"/>
        <v>577.31999999999994</v>
      </c>
    </row>
    <row r="304" spans="1:7" ht="49.5" hidden="1" outlineLevel="1" x14ac:dyDescent="0.25">
      <c r="A304" s="59"/>
      <c r="B304" s="56" t="s">
        <v>564</v>
      </c>
      <c r="C304" s="107" t="s">
        <v>565</v>
      </c>
      <c r="D304" s="57" t="s">
        <v>36</v>
      </c>
      <c r="E304" s="26">
        <v>15</v>
      </c>
      <c r="F304" s="60">
        <v>42.33</v>
      </c>
      <c r="G304" s="28">
        <f t="shared" si="14"/>
        <v>634.94999999999993</v>
      </c>
    </row>
    <row r="305" spans="1:7" ht="49.5" hidden="1" outlineLevel="1" x14ac:dyDescent="0.25">
      <c r="A305" s="59"/>
      <c r="B305" s="56" t="s">
        <v>566</v>
      </c>
      <c r="C305" s="107" t="s">
        <v>567</v>
      </c>
      <c r="D305" s="57" t="s">
        <v>36</v>
      </c>
      <c r="E305" s="26">
        <v>4</v>
      </c>
      <c r="F305" s="60">
        <v>66.98</v>
      </c>
      <c r="G305" s="28">
        <f t="shared" si="14"/>
        <v>267.92</v>
      </c>
    </row>
    <row r="306" spans="1:7" ht="49.5" hidden="1" outlineLevel="1" x14ac:dyDescent="0.25">
      <c r="A306" s="59"/>
      <c r="B306" s="56" t="s">
        <v>568</v>
      </c>
      <c r="C306" s="107" t="s">
        <v>569</v>
      </c>
      <c r="D306" s="57" t="s">
        <v>36</v>
      </c>
      <c r="E306" s="26">
        <v>11</v>
      </c>
      <c r="F306" s="60">
        <v>125.22</v>
      </c>
      <c r="G306" s="28">
        <f t="shared" si="14"/>
        <v>1377.42</v>
      </c>
    </row>
    <row r="307" spans="1:7" ht="49.5" hidden="1" outlineLevel="1" x14ac:dyDescent="0.25">
      <c r="A307" s="59"/>
      <c r="B307" s="56" t="s">
        <v>570</v>
      </c>
      <c r="C307" s="107" t="s">
        <v>571</v>
      </c>
      <c r="D307" s="57" t="s">
        <v>36</v>
      </c>
      <c r="E307" s="26">
        <v>3</v>
      </c>
      <c r="F307" s="60">
        <v>110.7</v>
      </c>
      <c r="G307" s="28">
        <f t="shared" si="14"/>
        <v>332.1</v>
      </c>
    </row>
    <row r="308" spans="1:7" ht="49.5" hidden="1" outlineLevel="1" x14ac:dyDescent="0.25">
      <c r="A308" s="59"/>
      <c r="B308" s="56" t="s">
        <v>572</v>
      </c>
      <c r="C308" s="107" t="s">
        <v>573</v>
      </c>
      <c r="D308" s="57" t="s">
        <v>36</v>
      </c>
      <c r="E308" s="26">
        <v>3</v>
      </c>
      <c r="F308" s="60">
        <v>89.36</v>
      </c>
      <c r="G308" s="28">
        <f t="shared" si="14"/>
        <v>268.08</v>
      </c>
    </row>
    <row r="309" spans="1:7" ht="49.5" hidden="1" outlineLevel="1" x14ac:dyDescent="0.25">
      <c r="A309" s="59"/>
      <c r="B309" s="56" t="s">
        <v>574</v>
      </c>
      <c r="C309" s="107" t="s">
        <v>575</v>
      </c>
      <c r="D309" s="57" t="s">
        <v>36</v>
      </c>
      <c r="E309" s="26">
        <v>1</v>
      </c>
      <c r="F309" s="60">
        <v>102.11</v>
      </c>
      <c r="G309" s="28">
        <f t="shared" si="14"/>
        <v>102.11</v>
      </c>
    </row>
    <row r="310" spans="1:7" ht="49.5" hidden="1" outlineLevel="1" x14ac:dyDescent="0.25">
      <c r="A310" s="59"/>
      <c r="B310" s="56" t="s">
        <v>576</v>
      </c>
      <c r="C310" s="107" t="s">
        <v>577</v>
      </c>
      <c r="D310" s="57" t="s">
        <v>36</v>
      </c>
      <c r="E310" s="26">
        <v>2</v>
      </c>
      <c r="F310" s="60">
        <v>61.25</v>
      </c>
      <c r="G310" s="28">
        <f t="shared" si="14"/>
        <v>122.5</v>
      </c>
    </row>
    <row r="311" spans="1:7" ht="231" hidden="1" outlineLevel="1" x14ac:dyDescent="0.25">
      <c r="A311" s="59"/>
      <c r="B311" s="56" t="s">
        <v>578</v>
      </c>
      <c r="C311" s="107" t="s">
        <v>579</v>
      </c>
      <c r="D311" s="57" t="s">
        <v>36</v>
      </c>
      <c r="E311" s="26">
        <v>4</v>
      </c>
      <c r="F311" s="60">
        <v>2066.77</v>
      </c>
      <c r="G311" s="28">
        <f t="shared" si="14"/>
        <v>8267.08</v>
      </c>
    </row>
    <row r="312" spans="1:7" ht="16.5" hidden="1" outlineLevel="1" x14ac:dyDescent="0.25">
      <c r="A312" s="59"/>
      <c r="B312" s="67"/>
      <c r="C312" s="107" t="s">
        <v>580</v>
      </c>
      <c r="D312" s="68"/>
      <c r="E312" s="39"/>
      <c r="F312" s="60"/>
      <c r="G312" s="28"/>
    </row>
    <row r="313" spans="1:7" ht="49.5" hidden="1" outlineLevel="1" x14ac:dyDescent="0.25">
      <c r="A313" s="59"/>
      <c r="B313" s="56" t="s">
        <v>318</v>
      </c>
      <c r="C313" s="107" t="s">
        <v>581</v>
      </c>
      <c r="D313" s="57" t="s">
        <v>47</v>
      </c>
      <c r="E313" s="26">
        <v>42.31</v>
      </c>
      <c r="F313" s="60">
        <v>162.38</v>
      </c>
      <c r="G313" s="28">
        <f t="shared" ref="G313:G323" si="15">+F313*E313</f>
        <v>6870.2978000000003</v>
      </c>
    </row>
    <row r="314" spans="1:7" ht="49.5" hidden="1" outlineLevel="1" x14ac:dyDescent="0.25">
      <c r="A314" s="59"/>
      <c r="B314" s="56" t="s">
        <v>322</v>
      </c>
      <c r="C314" s="107" t="s">
        <v>582</v>
      </c>
      <c r="D314" s="57" t="s">
        <v>47</v>
      </c>
      <c r="E314" s="26">
        <v>19.54</v>
      </c>
      <c r="F314" s="60">
        <v>225.46</v>
      </c>
      <c r="G314" s="28">
        <f t="shared" si="15"/>
        <v>4405.4884000000002</v>
      </c>
    </row>
    <row r="315" spans="1:7" ht="49.5" hidden="1" outlineLevel="1" x14ac:dyDescent="0.25">
      <c r="A315" s="59"/>
      <c r="B315" s="56" t="s">
        <v>328</v>
      </c>
      <c r="C315" s="107" t="s">
        <v>583</v>
      </c>
      <c r="D315" s="57" t="s">
        <v>36</v>
      </c>
      <c r="E315" s="26">
        <v>21</v>
      </c>
      <c r="F315" s="60">
        <v>15.4</v>
      </c>
      <c r="G315" s="28">
        <f t="shared" si="15"/>
        <v>323.40000000000003</v>
      </c>
    </row>
    <row r="316" spans="1:7" ht="49.5" hidden="1" outlineLevel="1" x14ac:dyDescent="0.25">
      <c r="A316" s="59"/>
      <c r="B316" s="56" t="s">
        <v>332</v>
      </c>
      <c r="C316" s="107" t="s">
        <v>584</v>
      </c>
      <c r="D316" s="57" t="s">
        <v>36</v>
      </c>
      <c r="E316" s="26">
        <v>13</v>
      </c>
      <c r="F316" s="60">
        <v>28.43</v>
      </c>
      <c r="G316" s="28">
        <f t="shared" si="15"/>
        <v>369.59</v>
      </c>
    </row>
    <row r="317" spans="1:7" ht="49.5" hidden="1" outlineLevel="1" x14ac:dyDescent="0.25">
      <c r="A317" s="59"/>
      <c r="B317" s="56" t="s">
        <v>334</v>
      </c>
      <c r="C317" s="107" t="s">
        <v>585</v>
      </c>
      <c r="D317" s="57" t="s">
        <v>36</v>
      </c>
      <c r="E317" s="26">
        <v>5</v>
      </c>
      <c r="F317" s="60">
        <v>48.95</v>
      </c>
      <c r="G317" s="28">
        <f t="shared" si="15"/>
        <v>244.75</v>
      </c>
    </row>
    <row r="318" spans="1:7" ht="49.5" hidden="1" outlineLevel="1" x14ac:dyDescent="0.25">
      <c r="A318" s="59"/>
      <c r="B318" s="56" t="s">
        <v>338</v>
      </c>
      <c r="C318" s="107" t="s">
        <v>586</v>
      </c>
      <c r="D318" s="57" t="s">
        <v>36</v>
      </c>
      <c r="E318" s="26">
        <v>2</v>
      </c>
      <c r="F318" s="60">
        <v>105.24</v>
      </c>
      <c r="G318" s="28">
        <f t="shared" si="15"/>
        <v>210.48</v>
      </c>
    </row>
    <row r="319" spans="1:7" ht="49.5" hidden="1" outlineLevel="1" x14ac:dyDescent="0.25">
      <c r="A319" s="59"/>
      <c r="B319" s="56" t="s">
        <v>346</v>
      </c>
      <c r="C319" s="107" t="s">
        <v>587</v>
      </c>
      <c r="D319" s="57" t="s">
        <v>36</v>
      </c>
      <c r="E319" s="26">
        <v>2</v>
      </c>
      <c r="F319" s="60">
        <v>100.85</v>
      </c>
      <c r="G319" s="28">
        <f t="shared" si="15"/>
        <v>201.7</v>
      </c>
    </row>
    <row r="320" spans="1:7" ht="49.5" hidden="1" outlineLevel="1" x14ac:dyDescent="0.25">
      <c r="A320" s="59"/>
      <c r="B320" s="56" t="s">
        <v>352</v>
      </c>
      <c r="C320" s="107" t="s">
        <v>588</v>
      </c>
      <c r="D320" s="57" t="s">
        <v>36</v>
      </c>
      <c r="E320" s="26">
        <v>4</v>
      </c>
      <c r="F320" s="60">
        <v>54.54</v>
      </c>
      <c r="G320" s="28">
        <f t="shared" si="15"/>
        <v>218.16</v>
      </c>
    </row>
    <row r="321" spans="1:7" ht="49.5" hidden="1" outlineLevel="1" x14ac:dyDescent="0.25">
      <c r="A321" s="59"/>
      <c r="B321" s="56" t="s">
        <v>356</v>
      </c>
      <c r="C321" s="107" t="s">
        <v>589</v>
      </c>
      <c r="D321" s="57" t="s">
        <v>36</v>
      </c>
      <c r="E321" s="26">
        <v>3</v>
      </c>
      <c r="F321" s="60">
        <v>472.2</v>
      </c>
      <c r="G321" s="28">
        <f t="shared" si="15"/>
        <v>1416.6</v>
      </c>
    </row>
    <row r="322" spans="1:7" ht="33" hidden="1" outlineLevel="1" x14ac:dyDescent="0.25">
      <c r="A322" s="59"/>
      <c r="B322" s="56" t="s">
        <v>590</v>
      </c>
      <c r="C322" s="107" t="s">
        <v>591</v>
      </c>
      <c r="D322" s="57" t="s">
        <v>36</v>
      </c>
      <c r="E322" s="26">
        <v>2</v>
      </c>
      <c r="F322" s="60">
        <v>689.56</v>
      </c>
      <c r="G322" s="28">
        <f t="shared" si="15"/>
        <v>1379.12</v>
      </c>
    </row>
    <row r="323" spans="1:7" ht="82.5" hidden="1" outlineLevel="1" x14ac:dyDescent="0.25">
      <c r="A323" s="59"/>
      <c r="B323" s="56" t="s">
        <v>592</v>
      </c>
      <c r="C323" s="107" t="s">
        <v>593</v>
      </c>
      <c r="D323" s="57" t="s">
        <v>36</v>
      </c>
      <c r="E323" s="26">
        <v>1</v>
      </c>
      <c r="F323" s="60">
        <v>24368.25</v>
      </c>
      <c r="G323" s="28">
        <f t="shared" si="15"/>
        <v>24368.25</v>
      </c>
    </row>
    <row r="324" spans="1:7" ht="16.5" collapsed="1" x14ac:dyDescent="0.3">
      <c r="A324" s="1"/>
      <c r="B324" s="29"/>
      <c r="C324" s="103"/>
      <c r="D324" s="30"/>
      <c r="E324" s="30"/>
      <c r="F324" s="31" t="s">
        <v>594</v>
      </c>
      <c r="G324" s="32">
        <f>SUM(G216:G323)</f>
        <v>298439.73329911393</v>
      </c>
    </row>
    <row r="325" spans="1:7" ht="16.5" x14ac:dyDescent="0.3">
      <c r="A325" s="1"/>
      <c r="B325" s="23">
        <v>1.1100000000000001</v>
      </c>
      <c r="C325" s="101" t="s">
        <v>595</v>
      </c>
      <c r="D325" s="24" t="s">
        <v>15</v>
      </c>
      <c r="E325" s="24"/>
      <c r="F325" s="24"/>
      <c r="G325" s="24"/>
    </row>
    <row r="326" spans="1:7" ht="99" hidden="1" outlineLevel="1" x14ac:dyDescent="0.3">
      <c r="A326" s="61"/>
      <c r="B326" s="70" t="s">
        <v>596</v>
      </c>
      <c r="C326" s="104" t="s">
        <v>597</v>
      </c>
      <c r="D326" s="57" t="s">
        <v>70</v>
      </c>
      <c r="E326" s="71"/>
      <c r="F326" s="72">
        <v>16900</v>
      </c>
      <c r="G326" s="28">
        <f t="shared" ref="G326:G328" si="16">+F326*E326</f>
        <v>0</v>
      </c>
    </row>
    <row r="327" spans="1:7" ht="49.5" hidden="1" outlineLevel="1" x14ac:dyDescent="0.3">
      <c r="A327" s="61"/>
      <c r="B327" s="69" t="s">
        <v>598</v>
      </c>
      <c r="C327" s="107" t="s">
        <v>599</v>
      </c>
      <c r="D327" s="68" t="s">
        <v>47</v>
      </c>
      <c r="E327" s="73">
        <v>15.26</v>
      </c>
      <c r="F327" s="74">
        <v>1345.88</v>
      </c>
      <c r="G327" s="28">
        <f t="shared" si="16"/>
        <v>20538.128800000002</v>
      </c>
    </row>
    <row r="328" spans="1:7" ht="33" hidden="1" outlineLevel="1" x14ac:dyDescent="0.3">
      <c r="A328" s="61"/>
      <c r="B328" s="69" t="s">
        <v>600</v>
      </c>
      <c r="C328" s="107" t="s">
        <v>601</v>
      </c>
      <c r="D328" s="68" t="s">
        <v>70</v>
      </c>
      <c r="E328" s="73"/>
      <c r="F328" s="74">
        <v>4607.4399999999996</v>
      </c>
      <c r="G328" s="28">
        <f t="shared" si="16"/>
        <v>0</v>
      </c>
    </row>
    <row r="329" spans="1:7" ht="165" hidden="1" outlineLevel="1" x14ac:dyDescent="0.3">
      <c r="A329" s="61"/>
      <c r="B329" s="69" t="s">
        <v>602</v>
      </c>
      <c r="C329" s="103" t="s">
        <v>603</v>
      </c>
      <c r="D329" s="68" t="s">
        <v>70</v>
      </c>
      <c r="E329" s="73">
        <v>1</v>
      </c>
      <c r="F329" s="74"/>
      <c r="G329" s="28"/>
    </row>
    <row r="330" spans="1:7" ht="148.5" hidden="1" outlineLevel="1" x14ac:dyDescent="0.3">
      <c r="A330" s="61"/>
      <c r="B330" s="69" t="s">
        <v>604</v>
      </c>
      <c r="C330" s="103" t="s">
        <v>605</v>
      </c>
      <c r="D330" s="68" t="s">
        <v>70</v>
      </c>
      <c r="E330" s="73">
        <v>1</v>
      </c>
      <c r="F330" s="74"/>
      <c r="G330" s="28"/>
    </row>
    <row r="331" spans="1:7" ht="165" hidden="1" outlineLevel="1" x14ac:dyDescent="0.3">
      <c r="A331" s="61"/>
      <c r="B331" s="69" t="s">
        <v>606</v>
      </c>
      <c r="C331" s="103" t="s">
        <v>607</v>
      </c>
      <c r="D331" s="68" t="s">
        <v>70</v>
      </c>
      <c r="E331" s="73">
        <v>1</v>
      </c>
      <c r="F331" s="74"/>
      <c r="G331" s="28"/>
    </row>
    <row r="332" spans="1:7" ht="165" hidden="1" outlineLevel="1" x14ac:dyDescent="0.3">
      <c r="A332" s="61"/>
      <c r="B332" s="47" t="s">
        <v>608</v>
      </c>
      <c r="C332" s="103" t="s">
        <v>609</v>
      </c>
      <c r="D332" s="39" t="s">
        <v>70</v>
      </c>
      <c r="E332" s="39">
        <v>1</v>
      </c>
      <c r="F332" s="40">
        <v>3648.22</v>
      </c>
      <c r="G332" s="28">
        <f>+F332*E332</f>
        <v>3648.22</v>
      </c>
    </row>
    <row r="333" spans="1:7" ht="16.5" collapsed="1" x14ac:dyDescent="0.3">
      <c r="A333" s="1"/>
      <c r="B333" s="29"/>
      <c r="C333" s="103"/>
      <c r="D333" s="30"/>
      <c r="E333" s="30"/>
      <c r="F333" s="31" t="s">
        <v>610</v>
      </c>
      <c r="G333" s="32">
        <f>SUM(G326:G332)</f>
        <v>24186.348800000003</v>
      </c>
    </row>
    <row r="334" spans="1:7" ht="16.5" x14ac:dyDescent="0.3">
      <c r="A334" s="1"/>
      <c r="B334" s="23">
        <v>1.1200000000000001</v>
      </c>
      <c r="C334" s="101" t="s">
        <v>611</v>
      </c>
      <c r="D334" s="24" t="s">
        <v>15</v>
      </c>
      <c r="E334" s="24"/>
      <c r="F334" s="24"/>
      <c r="G334" s="24"/>
    </row>
    <row r="335" spans="1:7" ht="99" hidden="1" outlineLevel="1" x14ac:dyDescent="0.3">
      <c r="A335" s="1"/>
      <c r="B335" s="25" t="s">
        <v>612</v>
      </c>
      <c r="C335" s="102" t="s">
        <v>613</v>
      </c>
      <c r="D335" s="26" t="s">
        <v>18</v>
      </c>
      <c r="E335" s="26">
        <v>425.17</v>
      </c>
      <c r="F335" s="27">
        <v>51.32</v>
      </c>
      <c r="G335" s="28">
        <f>+F335*E335</f>
        <v>21819.724399999999</v>
      </c>
    </row>
    <row r="336" spans="1:7" ht="17.25" collapsed="1" thickBot="1" x14ac:dyDescent="0.35">
      <c r="A336" s="1"/>
      <c r="B336" s="75"/>
      <c r="C336" s="108"/>
      <c r="D336" s="76"/>
      <c r="E336" s="76"/>
      <c r="F336" s="77" t="s">
        <v>614</v>
      </c>
      <c r="G336" s="78">
        <f>SUM(G335)</f>
        <v>21819.724399999999</v>
      </c>
    </row>
    <row r="337" spans="1:7" ht="16.5" x14ac:dyDescent="0.3">
      <c r="A337" s="1"/>
      <c r="B337" s="79"/>
      <c r="C337" s="96"/>
      <c r="D337" s="213" t="str">
        <f>+B12</f>
        <v>Edificio</v>
      </c>
      <c r="E337" s="214"/>
      <c r="F337" s="215"/>
      <c r="G337" s="80" t="e">
        <f>+G336+G333+G324+G215+G166+G109+G77+G67+G61+G43+G23+G16</f>
        <v>#REF!</v>
      </c>
    </row>
    <row r="338" spans="1:7" ht="17.25" thickBot="1" x14ac:dyDescent="0.35">
      <c r="A338" s="1"/>
      <c r="B338" s="1"/>
      <c r="C338" s="93"/>
      <c r="D338" s="1"/>
      <c r="E338" s="1"/>
      <c r="F338" s="1"/>
      <c r="G338" s="2"/>
    </row>
    <row r="339" spans="1:7" ht="17.25" thickBot="1" x14ac:dyDescent="0.35">
      <c r="A339" s="1"/>
      <c r="B339" s="20" t="s">
        <v>615</v>
      </c>
      <c r="C339" s="100"/>
      <c r="D339" s="21"/>
      <c r="E339" s="21"/>
      <c r="F339" s="21"/>
      <c r="G339" s="22"/>
    </row>
    <row r="340" spans="1:7" ht="16.5" x14ac:dyDescent="0.3">
      <c r="A340" s="1"/>
      <c r="B340" s="23">
        <v>2.0099999999999998</v>
      </c>
      <c r="C340" s="101" t="s">
        <v>23</v>
      </c>
      <c r="D340" s="24" t="s">
        <v>15</v>
      </c>
      <c r="E340" s="24"/>
      <c r="F340" s="24"/>
      <c r="G340" s="24"/>
    </row>
    <row r="341" spans="1:7" ht="99" outlineLevel="1" x14ac:dyDescent="0.3">
      <c r="A341" s="1"/>
      <c r="B341" s="25" t="s">
        <v>24</v>
      </c>
      <c r="C341" s="102" t="s">
        <v>25</v>
      </c>
      <c r="D341" s="26" t="s">
        <v>18</v>
      </c>
      <c r="E341" s="26">
        <v>92.46</v>
      </c>
      <c r="F341" s="27">
        <v>18.22</v>
      </c>
      <c r="G341" s="28">
        <f t="shared" ref="G341:G344" si="17">+F341*E341</f>
        <v>1684.6211999999998</v>
      </c>
    </row>
    <row r="342" spans="1:7" ht="66" outlineLevel="1" x14ac:dyDescent="0.3">
      <c r="A342" s="1"/>
      <c r="B342" s="25" t="s">
        <v>26</v>
      </c>
      <c r="C342" s="102" t="s">
        <v>27</v>
      </c>
      <c r="D342" s="26" t="s">
        <v>21</v>
      </c>
      <c r="E342" s="26">
        <v>30.51</v>
      </c>
      <c r="F342" s="27">
        <v>211.06</v>
      </c>
      <c r="G342" s="28">
        <f t="shared" si="17"/>
        <v>6439.4406000000008</v>
      </c>
    </row>
    <row r="343" spans="1:7" ht="82.5" outlineLevel="1" x14ac:dyDescent="0.3">
      <c r="A343" s="33"/>
      <c r="B343" s="34" t="s">
        <v>28</v>
      </c>
      <c r="C343" s="104" t="s">
        <v>29</v>
      </c>
      <c r="D343" s="35" t="s">
        <v>616</v>
      </c>
      <c r="E343" s="36">
        <v>18.489999999999998</v>
      </c>
      <c r="F343" s="37">
        <v>809.11</v>
      </c>
      <c r="G343" s="38">
        <f t="shared" si="17"/>
        <v>14960.443899999998</v>
      </c>
    </row>
    <row r="344" spans="1:7" ht="66" outlineLevel="1" x14ac:dyDescent="0.3">
      <c r="A344" s="1"/>
      <c r="B344" s="25" t="s">
        <v>30</v>
      </c>
      <c r="C344" s="103" t="s">
        <v>617</v>
      </c>
      <c r="D344" s="39" t="s">
        <v>18</v>
      </c>
      <c r="E344" s="39">
        <v>22.6</v>
      </c>
      <c r="F344" s="40">
        <v>241.08</v>
      </c>
      <c r="G344" s="28">
        <f t="shared" si="17"/>
        <v>5448.4080000000004</v>
      </c>
    </row>
    <row r="345" spans="1:7" ht="16.5" x14ac:dyDescent="0.3">
      <c r="A345" s="1"/>
      <c r="B345" s="29"/>
      <c r="C345" s="103"/>
      <c r="D345" s="30"/>
      <c r="E345" s="30"/>
      <c r="F345" s="31" t="s">
        <v>32</v>
      </c>
      <c r="G345" s="32">
        <f>SUM(G340:G344)</f>
        <v>28532.913699999997</v>
      </c>
    </row>
    <row r="346" spans="1:7" ht="16.5" x14ac:dyDescent="0.3">
      <c r="A346" s="1"/>
      <c r="B346" s="23">
        <v>2.02</v>
      </c>
      <c r="C346" s="101" t="s">
        <v>618</v>
      </c>
      <c r="D346" s="24" t="s">
        <v>15</v>
      </c>
      <c r="E346" s="24"/>
      <c r="F346" s="24"/>
      <c r="G346" s="24"/>
    </row>
    <row r="347" spans="1:7" ht="214.5" outlineLevel="1" x14ac:dyDescent="0.3">
      <c r="A347" s="1"/>
      <c r="B347" s="25" t="s">
        <v>619</v>
      </c>
      <c r="C347" s="102" t="s">
        <v>620</v>
      </c>
      <c r="D347" s="26" t="s">
        <v>621</v>
      </c>
      <c r="E347" s="26">
        <v>16.899999999999999</v>
      </c>
      <c r="F347" s="27">
        <v>1105.3599999999999</v>
      </c>
      <c r="G347" s="28">
        <f t="shared" ref="G347:G350" si="18">+F347*E347</f>
        <v>18680.583999999995</v>
      </c>
    </row>
    <row r="348" spans="1:7" ht="115.5" outlineLevel="1" x14ac:dyDescent="0.3">
      <c r="A348" s="1"/>
      <c r="B348" s="29" t="s">
        <v>622</v>
      </c>
      <c r="C348" s="103" t="s">
        <v>623</v>
      </c>
      <c r="D348" s="39" t="s">
        <v>73</v>
      </c>
      <c r="E348" s="39">
        <v>54.08</v>
      </c>
      <c r="F348" s="40">
        <v>576.44000000000005</v>
      </c>
      <c r="G348" s="28">
        <f t="shared" si="18"/>
        <v>31173.875200000002</v>
      </c>
    </row>
    <row r="349" spans="1:7" ht="99" outlineLevel="1" x14ac:dyDescent="0.3">
      <c r="A349" s="1"/>
      <c r="B349" s="25" t="s">
        <v>624</v>
      </c>
      <c r="C349" s="103" t="s">
        <v>117</v>
      </c>
      <c r="D349" s="39" t="s">
        <v>18</v>
      </c>
      <c r="E349" s="39">
        <f>+E348</f>
        <v>54.08</v>
      </c>
      <c r="F349" s="40">
        <v>254.8</v>
      </c>
      <c r="G349" s="45">
        <f t="shared" si="18"/>
        <v>13779.584000000001</v>
      </c>
    </row>
    <row r="350" spans="1:7" ht="66" outlineLevel="1" x14ac:dyDescent="0.3">
      <c r="A350" s="1"/>
      <c r="B350" s="29" t="s">
        <v>625</v>
      </c>
      <c r="C350" s="103" t="s">
        <v>626</v>
      </c>
      <c r="D350" s="39" t="s">
        <v>70</v>
      </c>
      <c r="E350" s="39">
        <v>1</v>
      </c>
      <c r="F350" s="40">
        <v>61200</v>
      </c>
      <c r="G350" s="28">
        <f t="shared" si="18"/>
        <v>61200</v>
      </c>
    </row>
    <row r="351" spans="1:7" ht="16.5" x14ac:dyDescent="0.3">
      <c r="A351" s="1"/>
      <c r="B351" s="29"/>
      <c r="C351" s="103"/>
      <c r="D351" s="30"/>
      <c r="E351" s="30"/>
      <c r="F351" s="31" t="s">
        <v>627</v>
      </c>
      <c r="G351" s="32">
        <f>SUM(G347:G350)</f>
        <v>124834.0432</v>
      </c>
    </row>
    <row r="352" spans="1:7" ht="16.5" x14ac:dyDescent="0.3">
      <c r="A352" s="1"/>
      <c r="B352" s="23">
        <v>2.0299999999999998</v>
      </c>
      <c r="C352" s="101" t="s">
        <v>628</v>
      </c>
      <c r="D352" s="24" t="s">
        <v>15</v>
      </c>
      <c r="E352" s="24"/>
      <c r="F352" s="24"/>
      <c r="G352" s="24"/>
    </row>
    <row r="353" spans="1:7" ht="115.5" hidden="1" outlineLevel="1" x14ac:dyDescent="0.25">
      <c r="A353" s="8"/>
      <c r="B353" s="56" t="s">
        <v>629</v>
      </c>
      <c r="C353" s="107" t="s">
        <v>630</v>
      </c>
      <c r="D353" s="57" t="s">
        <v>631</v>
      </c>
      <c r="E353" s="39">
        <v>18.690000000000001</v>
      </c>
      <c r="F353" s="40">
        <v>411.28</v>
      </c>
      <c r="G353" s="28">
        <f t="shared" ref="G353:G355" si="19">+F353*E353</f>
        <v>7686.8231999999998</v>
      </c>
    </row>
    <row r="354" spans="1:7" ht="99" hidden="1" outlineLevel="1" x14ac:dyDescent="0.25">
      <c r="A354" s="8"/>
      <c r="B354" s="56" t="s">
        <v>632</v>
      </c>
      <c r="C354" s="107" t="s">
        <v>633</v>
      </c>
      <c r="D354" s="57" t="s">
        <v>18</v>
      </c>
      <c r="E354" s="39">
        <v>22.56</v>
      </c>
      <c r="F354" s="40">
        <v>664.01</v>
      </c>
      <c r="G354" s="28">
        <f t="shared" si="19"/>
        <v>14980.065599999998</v>
      </c>
    </row>
    <row r="355" spans="1:7" ht="115.5" hidden="1" outlineLevel="1" x14ac:dyDescent="0.25">
      <c r="A355" s="8"/>
      <c r="B355" s="56" t="s">
        <v>634</v>
      </c>
      <c r="C355" s="107" t="s">
        <v>635</v>
      </c>
      <c r="D355" s="57" t="s">
        <v>18</v>
      </c>
      <c r="E355" s="39">
        <v>15.43</v>
      </c>
      <c r="F355" s="40">
        <v>697.04</v>
      </c>
      <c r="G355" s="28">
        <f t="shared" si="19"/>
        <v>10755.3272</v>
      </c>
    </row>
    <row r="356" spans="1:7" ht="16.5" collapsed="1" x14ac:dyDescent="0.3">
      <c r="A356" s="1"/>
      <c r="B356" s="29"/>
      <c r="C356" s="103"/>
      <c r="D356" s="30"/>
      <c r="E356" s="30"/>
      <c r="F356" s="31" t="s">
        <v>636</v>
      </c>
      <c r="G356" s="32">
        <f>SUM(G353:G355)</f>
        <v>33422.216</v>
      </c>
    </row>
    <row r="357" spans="1:7" ht="16.5" x14ac:dyDescent="0.3">
      <c r="A357" s="1"/>
      <c r="B357" s="23">
        <v>2.04</v>
      </c>
      <c r="C357" s="101" t="s">
        <v>637</v>
      </c>
      <c r="D357" s="24" t="s">
        <v>15</v>
      </c>
      <c r="E357" s="24"/>
      <c r="F357" s="24"/>
      <c r="G357" s="24"/>
    </row>
    <row r="358" spans="1:7" ht="148.5" hidden="1" outlineLevel="1" x14ac:dyDescent="0.25">
      <c r="A358" s="59"/>
      <c r="B358" s="56" t="s">
        <v>638</v>
      </c>
      <c r="C358" s="104" t="s">
        <v>639</v>
      </c>
      <c r="D358" s="68" t="s">
        <v>70</v>
      </c>
      <c r="E358" s="26">
        <v>1</v>
      </c>
      <c r="F358" s="60">
        <v>2056.9</v>
      </c>
      <c r="G358" s="28">
        <f t="shared" ref="G358:G363" si="20">+E358*F358</f>
        <v>2056.9</v>
      </c>
    </row>
    <row r="359" spans="1:7" ht="148.5" hidden="1" outlineLevel="1" x14ac:dyDescent="0.25">
      <c r="A359" s="59"/>
      <c r="B359" s="56" t="s">
        <v>640</v>
      </c>
      <c r="C359" s="104" t="s">
        <v>641</v>
      </c>
      <c r="D359" s="68" t="s">
        <v>70</v>
      </c>
      <c r="E359" s="26">
        <v>1</v>
      </c>
      <c r="F359" s="60">
        <v>1931.16</v>
      </c>
      <c r="G359" s="28">
        <f t="shared" si="20"/>
        <v>1931.16</v>
      </c>
    </row>
    <row r="360" spans="1:7" ht="132" hidden="1" outlineLevel="1" x14ac:dyDescent="0.25">
      <c r="A360" s="59"/>
      <c r="B360" s="56" t="s">
        <v>642</v>
      </c>
      <c r="C360" s="104" t="s">
        <v>643</v>
      </c>
      <c r="D360" s="68" t="s">
        <v>70</v>
      </c>
      <c r="E360" s="26">
        <v>2</v>
      </c>
      <c r="F360" s="60">
        <v>1906.02</v>
      </c>
      <c r="G360" s="28">
        <f t="shared" si="20"/>
        <v>3812.04</v>
      </c>
    </row>
    <row r="361" spans="1:7" ht="132" hidden="1" outlineLevel="1" x14ac:dyDescent="0.25">
      <c r="A361" s="59"/>
      <c r="B361" s="56" t="s">
        <v>644</v>
      </c>
      <c r="C361" s="104" t="s">
        <v>645</v>
      </c>
      <c r="D361" s="68" t="s">
        <v>70</v>
      </c>
      <c r="E361" s="26">
        <v>7</v>
      </c>
      <c r="F361" s="60">
        <v>1906.02</v>
      </c>
      <c r="G361" s="28">
        <f t="shared" si="20"/>
        <v>13342.14</v>
      </c>
    </row>
    <row r="362" spans="1:7" ht="115.5" hidden="1" outlineLevel="1" x14ac:dyDescent="0.25">
      <c r="A362" s="59"/>
      <c r="B362" s="56" t="s">
        <v>646</v>
      </c>
      <c r="C362" s="104" t="s">
        <v>647</v>
      </c>
      <c r="D362" s="68" t="s">
        <v>21</v>
      </c>
      <c r="E362" s="26">
        <f>SUM(E358:E361)</f>
        <v>11</v>
      </c>
      <c r="F362" s="60">
        <v>342.54</v>
      </c>
      <c r="G362" s="28">
        <f t="shared" si="20"/>
        <v>3767.94</v>
      </c>
    </row>
    <row r="363" spans="1:7" ht="66" hidden="1" outlineLevel="1" x14ac:dyDescent="0.25">
      <c r="A363" s="59"/>
      <c r="B363" s="81" t="s">
        <v>648</v>
      </c>
      <c r="C363" s="107" t="s">
        <v>649</v>
      </c>
      <c r="D363" s="68" t="s">
        <v>70</v>
      </c>
      <c r="E363" s="39">
        <v>4</v>
      </c>
      <c r="F363" s="82">
        <v>4115.22</v>
      </c>
      <c r="G363" s="28">
        <f t="shared" si="20"/>
        <v>16460.88</v>
      </c>
    </row>
    <row r="364" spans="1:7" ht="16.5" collapsed="1" x14ac:dyDescent="0.3">
      <c r="A364" s="1"/>
      <c r="B364" s="29"/>
      <c r="C364" s="103"/>
      <c r="D364" s="30"/>
      <c r="E364" s="30"/>
      <c r="F364" s="31" t="s">
        <v>650</v>
      </c>
      <c r="G364" s="32">
        <f>SUM(G357:G363)</f>
        <v>41371.06</v>
      </c>
    </row>
    <row r="365" spans="1:7" ht="16.5" x14ac:dyDescent="0.3">
      <c r="A365" s="1"/>
      <c r="B365" s="23">
        <v>2.0499999999999998</v>
      </c>
      <c r="C365" s="101" t="s">
        <v>611</v>
      </c>
      <c r="D365" s="24" t="s">
        <v>15</v>
      </c>
      <c r="E365" s="24"/>
      <c r="F365" s="24"/>
      <c r="G365" s="24"/>
    </row>
    <row r="366" spans="1:7" ht="99" hidden="1" outlineLevel="1" x14ac:dyDescent="0.3">
      <c r="A366" s="1"/>
      <c r="B366" s="25" t="s">
        <v>612</v>
      </c>
      <c r="C366" s="102" t="s">
        <v>613</v>
      </c>
      <c r="D366" s="26" t="s">
        <v>18</v>
      </c>
      <c r="E366" s="26">
        <v>92.46</v>
      </c>
      <c r="F366" s="27">
        <v>51.32</v>
      </c>
      <c r="G366" s="28">
        <f>+F366*E366</f>
        <v>4745.0472</v>
      </c>
    </row>
    <row r="367" spans="1:7" ht="17.25" collapsed="1" thickBot="1" x14ac:dyDescent="0.35">
      <c r="A367" s="1"/>
      <c r="B367" s="75"/>
      <c r="C367" s="108"/>
      <c r="D367" s="76"/>
      <c r="E367" s="76"/>
      <c r="F367" s="77" t="s">
        <v>614</v>
      </c>
      <c r="G367" s="78">
        <f>SUM(G366)</f>
        <v>4745.0472</v>
      </c>
    </row>
    <row r="368" spans="1:7" ht="16.5" x14ac:dyDescent="0.3">
      <c r="A368" s="1"/>
      <c r="B368" s="79"/>
      <c r="C368" s="96"/>
      <c r="D368" s="213" t="str">
        <f>+B339</f>
        <v>Exteriores</v>
      </c>
      <c r="E368" s="214"/>
      <c r="F368" s="215"/>
      <c r="G368" s="80">
        <f>+G367+G364+G356+G351+G345</f>
        <v>232905.2801</v>
      </c>
    </row>
    <row r="369" spans="1:7" ht="16.5" x14ac:dyDescent="0.3">
      <c r="A369" s="1"/>
      <c r="B369" s="1"/>
      <c r="C369" s="96"/>
      <c r="D369" s="10"/>
      <c r="E369" s="10"/>
      <c r="F369" s="11"/>
      <c r="G369" s="17"/>
    </row>
    <row r="370" spans="1:7" ht="19.5" x14ac:dyDescent="0.25">
      <c r="A370" s="83"/>
      <c r="B370" s="83"/>
      <c r="C370" s="109"/>
      <c r="D370" s="83"/>
      <c r="E370" s="83"/>
      <c r="F370" s="84" t="s">
        <v>651</v>
      </c>
      <c r="G370" s="84" t="e">
        <f>+G368+G337</f>
        <v>#REF!</v>
      </c>
    </row>
    <row r="371" spans="1:7" ht="20.25" x14ac:dyDescent="0.3">
      <c r="A371" s="1"/>
      <c r="B371" s="83"/>
      <c r="C371" s="96"/>
      <c r="D371" s="10"/>
      <c r="E371" s="10"/>
      <c r="F371" s="11"/>
      <c r="G371" s="17"/>
    </row>
    <row r="372" spans="1:7" ht="19.5" x14ac:dyDescent="0.25">
      <c r="A372" s="83"/>
      <c r="B372" s="83"/>
      <c r="C372" s="109"/>
      <c r="D372" s="83"/>
      <c r="E372" s="83"/>
      <c r="F372" s="85" t="s">
        <v>652</v>
      </c>
      <c r="G372" s="86" t="e">
        <f>+G370*0.16</f>
        <v>#REF!</v>
      </c>
    </row>
    <row r="373" spans="1:7" ht="16.5" x14ac:dyDescent="0.3">
      <c r="A373" s="1"/>
      <c r="B373" s="1"/>
      <c r="C373" s="96"/>
      <c r="D373" s="10"/>
      <c r="E373" s="10"/>
      <c r="F373" s="11"/>
      <c r="G373" s="17"/>
    </row>
    <row r="374" spans="1:7" ht="19.5" x14ac:dyDescent="0.25">
      <c r="A374" s="83"/>
      <c r="B374" s="83"/>
      <c r="C374" s="110" t="s">
        <v>653</v>
      </c>
      <c r="D374" s="87"/>
      <c r="E374" s="87"/>
      <c r="F374" s="88"/>
      <c r="G374" s="84" t="e">
        <f>+G372+G370</f>
        <v>#REF!</v>
      </c>
    </row>
    <row r="375" spans="1:7" ht="16.5" x14ac:dyDescent="0.3">
      <c r="A375" s="1"/>
      <c r="B375" s="1"/>
      <c r="C375" s="96"/>
      <c r="D375" s="10"/>
      <c r="E375" s="10"/>
      <c r="F375" s="11"/>
      <c r="G375" s="17"/>
    </row>
    <row r="376" spans="1:7" ht="18" x14ac:dyDescent="0.3">
      <c r="A376" s="1"/>
      <c r="B376" s="1"/>
      <c r="C376" s="96"/>
      <c r="D376" s="9"/>
      <c r="E376" s="89">
        <v>400.46000000000004</v>
      </c>
      <c r="F376" s="90" t="s">
        <v>654</v>
      </c>
      <c r="G376" s="84" t="e">
        <f>+G374/E376</f>
        <v>#REF!</v>
      </c>
    </row>
    <row r="377" spans="1:7" ht="16.5" x14ac:dyDescent="0.3">
      <c r="A377" s="1"/>
      <c r="B377" s="1"/>
      <c r="C377" s="96"/>
      <c r="D377" s="10"/>
      <c r="E377" s="10"/>
      <c r="F377" s="11"/>
      <c r="G377" s="91"/>
    </row>
    <row r="378" spans="1:7" ht="16.5" x14ac:dyDescent="0.3">
      <c r="A378" s="1"/>
      <c r="B378" s="1"/>
      <c r="C378" s="96"/>
      <c r="D378" s="10"/>
      <c r="E378" s="10"/>
      <c r="F378" s="11"/>
      <c r="G378" s="17"/>
    </row>
    <row r="379" spans="1:7" ht="16.5" x14ac:dyDescent="0.3">
      <c r="A379" s="1"/>
      <c r="B379" s="1"/>
      <c r="C379" s="96"/>
      <c r="D379" s="10"/>
      <c r="E379" s="10"/>
      <c r="F379" s="11" t="s">
        <v>655</v>
      </c>
      <c r="G379" s="84">
        <v>5271063.99</v>
      </c>
    </row>
    <row r="380" spans="1:7" ht="16.5" x14ac:dyDescent="0.3">
      <c r="A380" s="1"/>
      <c r="B380" s="1"/>
      <c r="C380" s="96"/>
      <c r="D380" s="10"/>
      <c r="E380" s="10"/>
      <c r="F380" s="11"/>
      <c r="G380" s="17" t="e">
        <f>G379-G374</f>
        <v>#REF!</v>
      </c>
    </row>
    <row r="381" spans="1:7" ht="16.5" x14ac:dyDescent="0.3">
      <c r="A381" s="1"/>
      <c r="B381" s="1"/>
      <c r="C381" s="96"/>
      <c r="D381" s="10"/>
      <c r="E381" s="10"/>
      <c r="F381" s="11"/>
      <c r="G381" s="17"/>
    </row>
    <row r="382" spans="1:7" ht="16.5" x14ac:dyDescent="0.3">
      <c r="A382" s="1"/>
      <c r="B382" s="1"/>
      <c r="C382" s="96"/>
      <c r="D382" s="10"/>
      <c r="E382" s="10"/>
      <c r="F382" s="11"/>
      <c r="G382" s="17"/>
    </row>
    <row r="383" spans="1:7" ht="16.5" x14ac:dyDescent="0.3">
      <c r="A383" s="1"/>
      <c r="B383" s="1"/>
      <c r="C383" s="96"/>
      <c r="D383" s="10"/>
      <c r="E383" s="10"/>
      <c r="F383" s="11"/>
      <c r="G383" s="17"/>
    </row>
    <row r="384" spans="1:7" ht="16.5" x14ac:dyDescent="0.3">
      <c r="A384" s="1"/>
      <c r="B384" s="1"/>
      <c r="C384" s="96"/>
      <c r="D384" s="10"/>
      <c r="E384" s="10"/>
      <c r="F384" s="11"/>
      <c r="G384" s="17"/>
    </row>
    <row r="385" spans="1:7" ht="16.5" x14ac:dyDescent="0.3">
      <c r="A385" s="1"/>
      <c r="B385" s="1"/>
      <c r="C385" s="96"/>
      <c r="D385" s="10"/>
      <c r="E385" s="10"/>
      <c r="F385" s="11"/>
      <c r="G385" s="17"/>
    </row>
    <row r="386" spans="1:7" ht="16.5" x14ac:dyDescent="0.3">
      <c r="A386" s="1"/>
      <c r="B386" s="1"/>
      <c r="C386" s="96"/>
      <c r="D386" s="10"/>
      <c r="E386" s="10"/>
      <c r="F386" s="11"/>
      <c r="G386" s="17"/>
    </row>
    <row r="387" spans="1:7" ht="16.5" x14ac:dyDescent="0.3">
      <c r="A387" s="1"/>
      <c r="B387" s="1"/>
      <c r="C387" s="96"/>
      <c r="D387" s="10"/>
      <c r="E387" s="10"/>
      <c r="F387" s="11"/>
      <c r="G387" s="17"/>
    </row>
    <row r="388" spans="1:7" ht="16.5" x14ac:dyDescent="0.3">
      <c r="A388" s="1"/>
      <c r="B388" s="1"/>
      <c r="C388" s="96"/>
      <c r="D388" s="10"/>
      <c r="E388" s="10"/>
      <c r="F388" s="11"/>
      <c r="G388" s="17"/>
    </row>
    <row r="389" spans="1:7" ht="16.5" x14ac:dyDescent="0.3">
      <c r="A389" s="1"/>
      <c r="B389" s="1"/>
      <c r="C389" s="96"/>
      <c r="D389" s="10"/>
      <c r="E389" s="10"/>
      <c r="F389" s="11"/>
      <c r="G389" s="17"/>
    </row>
    <row r="390" spans="1:7" ht="16.5" x14ac:dyDescent="0.3">
      <c r="A390" s="1"/>
      <c r="B390" s="1"/>
      <c r="C390" s="96"/>
      <c r="D390" s="10"/>
      <c r="E390" s="10"/>
      <c r="F390" s="11"/>
      <c r="G390" s="17"/>
    </row>
    <row r="391" spans="1:7" ht="16.5" x14ac:dyDescent="0.3">
      <c r="A391" s="1"/>
      <c r="B391" s="1"/>
      <c r="C391" s="96"/>
      <c r="D391" s="10"/>
      <c r="E391" s="10"/>
      <c r="F391" s="11"/>
      <c r="G391" s="17"/>
    </row>
    <row r="392" spans="1:7" ht="16.5" x14ac:dyDescent="0.3">
      <c r="A392" s="1"/>
      <c r="B392" s="1"/>
      <c r="C392" s="96"/>
      <c r="D392" s="10"/>
      <c r="E392" s="10"/>
      <c r="F392" s="11"/>
      <c r="G392" s="17"/>
    </row>
    <row r="393" spans="1:7" ht="16.5" x14ac:dyDescent="0.3">
      <c r="A393" s="1"/>
      <c r="B393" s="1"/>
      <c r="C393" s="96"/>
      <c r="D393" s="10"/>
      <c r="E393" s="10"/>
      <c r="F393" s="11"/>
      <c r="G393" s="17"/>
    </row>
    <row r="394" spans="1:7" ht="16.5" x14ac:dyDescent="0.3">
      <c r="A394" s="1"/>
      <c r="B394" s="1"/>
      <c r="C394" s="96"/>
      <c r="D394" s="10"/>
      <c r="E394" s="10"/>
      <c r="F394" s="11"/>
      <c r="G394" s="17"/>
    </row>
    <row r="395" spans="1:7" ht="16.5" x14ac:dyDescent="0.3">
      <c r="A395" s="1"/>
      <c r="B395" s="1"/>
      <c r="C395" s="96"/>
      <c r="D395" s="10"/>
      <c r="E395" s="10"/>
      <c r="F395" s="11"/>
      <c r="G395" s="17"/>
    </row>
    <row r="396" spans="1:7" ht="16.5" x14ac:dyDescent="0.3">
      <c r="A396" s="1"/>
      <c r="B396" s="1"/>
      <c r="C396" s="96"/>
      <c r="D396" s="10"/>
      <c r="E396" s="10"/>
      <c r="F396" s="11"/>
      <c r="G396" s="17"/>
    </row>
    <row r="397" spans="1:7" ht="16.5" x14ac:dyDescent="0.3">
      <c r="A397" s="1"/>
      <c r="B397" s="1"/>
      <c r="C397" s="96"/>
      <c r="D397" s="10"/>
      <c r="E397" s="10"/>
      <c r="F397" s="11"/>
      <c r="G397" s="17"/>
    </row>
    <row r="398" spans="1:7" ht="16.5" x14ac:dyDescent="0.3">
      <c r="A398" s="1"/>
      <c r="B398" s="1"/>
      <c r="C398" s="96"/>
      <c r="D398" s="10"/>
      <c r="E398" s="10"/>
      <c r="F398" s="11"/>
      <c r="G398" s="17"/>
    </row>
    <row r="399" spans="1:7" ht="16.5" x14ac:dyDescent="0.3">
      <c r="A399" s="1"/>
      <c r="B399" s="1"/>
      <c r="C399" s="96"/>
      <c r="D399" s="10"/>
      <c r="E399" s="10"/>
      <c r="F399" s="11"/>
      <c r="G399" s="17"/>
    </row>
    <row r="400" spans="1:7" ht="16.5" x14ac:dyDescent="0.3">
      <c r="A400" s="1"/>
      <c r="B400" s="1"/>
      <c r="C400" s="96"/>
      <c r="D400" s="10"/>
      <c r="E400" s="10"/>
      <c r="F400" s="11"/>
      <c r="G400" s="17"/>
    </row>
    <row r="401" spans="1:7" ht="16.5" x14ac:dyDescent="0.3">
      <c r="A401" s="1"/>
      <c r="B401" s="1"/>
      <c r="C401" s="96"/>
      <c r="D401" s="10"/>
      <c r="E401" s="10"/>
      <c r="F401" s="11"/>
      <c r="G401" s="17"/>
    </row>
    <row r="402" spans="1:7" ht="16.5" x14ac:dyDescent="0.3">
      <c r="A402" s="1"/>
      <c r="B402" s="1"/>
      <c r="C402" s="96"/>
      <c r="D402" s="10"/>
      <c r="E402" s="10"/>
      <c r="F402" s="11"/>
      <c r="G402" s="17"/>
    </row>
    <row r="403" spans="1:7" ht="16.5" x14ac:dyDescent="0.3">
      <c r="A403" s="1"/>
      <c r="B403" s="1"/>
      <c r="C403" s="96"/>
      <c r="D403" s="10"/>
      <c r="E403" s="10"/>
      <c r="F403" s="11"/>
      <c r="G403" s="17"/>
    </row>
    <row r="404" spans="1:7" ht="16.5" x14ac:dyDescent="0.3">
      <c r="A404" s="1"/>
      <c r="B404" s="1"/>
      <c r="C404" s="96"/>
      <c r="D404" s="10"/>
      <c r="E404" s="10"/>
      <c r="F404" s="11"/>
      <c r="G404" s="17"/>
    </row>
    <row r="405" spans="1:7" ht="16.5" x14ac:dyDescent="0.3">
      <c r="A405" s="1"/>
      <c r="B405" s="1"/>
      <c r="C405" s="96"/>
      <c r="D405" s="10"/>
      <c r="E405" s="10"/>
      <c r="F405" s="11"/>
      <c r="G405" s="17"/>
    </row>
    <row r="406" spans="1:7" ht="16.5" x14ac:dyDescent="0.3">
      <c r="A406" s="1"/>
      <c r="B406" s="1"/>
      <c r="C406" s="96"/>
      <c r="D406" s="10"/>
      <c r="E406" s="10"/>
      <c r="F406" s="11"/>
      <c r="G406" s="17"/>
    </row>
    <row r="407" spans="1:7" ht="16.5" x14ac:dyDescent="0.3">
      <c r="A407" s="1"/>
      <c r="B407" s="1"/>
      <c r="C407" s="96"/>
      <c r="D407" s="10"/>
      <c r="E407" s="10"/>
      <c r="F407" s="11"/>
      <c r="G407" s="17"/>
    </row>
    <row r="408" spans="1:7" ht="16.5" x14ac:dyDescent="0.3">
      <c r="A408" s="1"/>
      <c r="B408" s="1"/>
      <c r="C408" s="96"/>
      <c r="D408" s="10"/>
      <c r="E408" s="10"/>
      <c r="F408" s="11"/>
      <c r="G408" s="17"/>
    </row>
    <row r="409" spans="1:7" ht="16.5" x14ac:dyDescent="0.3">
      <c r="A409" s="1"/>
      <c r="B409" s="1"/>
      <c r="C409" s="96"/>
      <c r="D409" s="10"/>
      <c r="E409" s="10"/>
      <c r="F409" s="11"/>
      <c r="G409" s="17"/>
    </row>
    <row r="410" spans="1:7" ht="16.5" x14ac:dyDescent="0.3">
      <c r="A410" s="1"/>
      <c r="B410" s="1"/>
      <c r="C410" s="96"/>
      <c r="D410" s="10"/>
      <c r="E410" s="10"/>
      <c r="F410" s="11"/>
      <c r="G410" s="17"/>
    </row>
    <row r="411" spans="1:7" ht="16.5" x14ac:dyDescent="0.3">
      <c r="A411" s="1"/>
      <c r="B411" s="1"/>
      <c r="C411" s="96"/>
      <c r="D411" s="10"/>
      <c r="E411" s="10"/>
      <c r="F411" s="11"/>
      <c r="G411" s="17"/>
    </row>
    <row r="412" spans="1:7" ht="16.5" x14ac:dyDescent="0.3">
      <c r="A412" s="1"/>
      <c r="B412" s="1"/>
      <c r="C412" s="96"/>
      <c r="D412" s="10"/>
      <c r="E412" s="10"/>
      <c r="F412" s="11"/>
      <c r="G412" s="17"/>
    </row>
    <row r="413" spans="1:7" ht="16.5" x14ac:dyDescent="0.3">
      <c r="A413" s="1"/>
      <c r="B413" s="1"/>
      <c r="C413" s="96"/>
      <c r="D413" s="10"/>
      <c r="E413" s="10"/>
      <c r="F413" s="11"/>
      <c r="G413" s="17"/>
    </row>
    <row r="414" spans="1:7" ht="16.5" x14ac:dyDescent="0.3">
      <c r="A414" s="1"/>
      <c r="B414" s="1"/>
      <c r="C414" s="96"/>
      <c r="D414" s="10"/>
      <c r="E414" s="10"/>
      <c r="F414" s="11"/>
      <c r="G414" s="17"/>
    </row>
    <row r="415" spans="1:7" ht="16.5" x14ac:dyDescent="0.3">
      <c r="A415" s="1"/>
      <c r="B415" s="1"/>
      <c r="C415" s="96"/>
      <c r="D415" s="10"/>
      <c r="E415" s="10"/>
      <c r="F415" s="11"/>
      <c r="G415" s="17"/>
    </row>
    <row r="416" spans="1:7" ht="16.5" x14ac:dyDescent="0.3">
      <c r="A416" s="1"/>
      <c r="B416" s="1"/>
      <c r="C416" s="96"/>
      <c r="D416" s="10"/>
      <c r="E416" s="10"/>
      <c r="F416" s="11"/>
      <c r="G416" s="17"/>
    </row>
    <row r="417" spans="1:7" ht="16.5" x14ac:dyDescent="0.3">
      <c r="A417" s="1"/>
      <c r="B417" s="1"/>
      <c r="C417" s="96"/>
      <c r="D417" s="10"/>
      <c r="E417" s="10"/>
      <c r="F417" s="11"/>
      <c r="G417" s="17"/>
    </row>
    <row r="418" spans="1:7" ht="16.5" x14ac:dyDescent="0.3">
      <c r="A418" s="1"/>
      <c r="B418" s="1"/>
      <c r="C418" s="96"/>
      <c r="D418" s="10"/>
      <c r="E418" s="10"/>
      <c r="F418" s="11"/>
      <c r="G418" s="17"/>
    </row>
    <row r="419" spans="1:7" ht="16.5" x14ac:dyDescent="0.3">
      <c r="A419" s="1"/>
      <c r="B419" s="1"/>
      <c r="C419" s="96"/>
      <c r="D419" s="10"/>
      <c r="E419" s="10"/>
      <c r="F419" s="11"/>
      <c r="G419" s="17"/>
    </row>
    <row r="420" spans="1:7" ht="16.5" x14ac:dyDescent="0.3">
      <c r="A420" s="1"/>
      <c r="B420" s="1"/>
      <c r="C420" s="96"/>
      <c r="D420" s="10"/>
      <c r="E420" s="10"/>
      <c r="F420" s="11"/>
      <c r="G420" s="17"/>
    </row>
    <row r="421" spans="1:7" ht="16.5" x14ac:dyDescent="0.3">
      <c r="A421" s="1"/>
      <c r="B421" s="1"/>
      <c r="C421" s="96"/>
      <c r="D421" s="10"/>
      <c r="E421" s="10"/>
      <c r="F421" s="11"/>
      <c r="G421" s="17"/>
    </row>
    <row r="422" spans="1:7" ht="16.5" x14ac:dyDescent="0.3">
      <c r="A422" s="1"/>
      <c r="B422" s="1"/>
      <c r="C422" s="96"/>
      <c r="D422" s="10"/>
      <c r="E422" s="10"/>
      <c r="F422" s="11"/>
      <c r="G422" s="17"/>
    </row>
    <row r="423" spans="1:7" ht="16.5" x14ac:dyDescent="0.3">
      <c r="A423" s="1"/>
      <c r="B423" s="1"/>
      <c r="C423" s="96"/>
      <c r="D423" s="10"/>
      <c r="E423" s="10"/>
      <c r="F423" s="11"/>
      <c r="G423" s="17"/>
    </row>
    <row r="424" spans="1:7" ht="16.5" x14ac:dyDescent="0.3">
      <c r="A424" s="1"/>
      <c r="B424" s="1"/>
      <c r="C424" s="96"/>
      <c r="D424" s="10"/>
      <c r="E424" s="10"/>
      <c r="F424" s="11"/>
      <c r="G424" s="17"/>
    </row>
    <row r="425" spans="1:7" ht="16.5" x14ac:dyDescent="0.3">
      <c r="A425" s="1"/>
      <c r="B425" s="1"/>
      <c r="C425" s="96"/>
      <c r="D425" s="10"/>
      <c r="E425" s="10"/>
      <c r="F425" s="11"/>
      <c r="G425" s="17"/>
    </row>
    <row r="426" spans="1:7" ht="16.5" x14ac:dyDescent="0.3">
      <c r="A426" s="1"/>
      <c r="B426" s="1"/>
      <c r="C426" s="96"/>
      <c r="D426" s="10"/>
      <c r="E426" s="10"/>
      <c r="F426" s="11"/>
      <c r="G426" s="17"/>
    </row>
    <row r="427" spans="1:7" ht="16.5" x14ac:dyDescent="0.3">
      <c r="A427" s="1"/>
      <c r="B427" s="1"/>
      <c r="C427" s="96"/>
      <c r="D427" s="10"/>
      <c r="E427" s="10"/>
      <c r="F427" s="11"/>
      <c r="G427" s="17"/>
    </row>
    <row r="428" spans="1:7" ht="16.5" x14ac:dyDescent="0.3">
      <c r="A428" s="1"/>
      <c r="B428" s="1"/>
      <c r="C428" s="96"/>
      <c r="D428" s="10"/>
      <c r="E428" s="10"/>
      <c r="F428" s="11"/>
      <c r="G428" s="17"/>
    </row>
    <row r="429" spans="1:7" ht="16.5" x14ac:dyDescent="0.3">
      <c r="A429" s="1"/>
      <c r="B429" s="1"/>
      <c r="C429" s="96"/>
      <c r="D429" s="10"/>
      <c r="E429" s="10"/>
      <c r="F429" s="11"/>
      <c r="G429" s="17"/>
    </row>
    <row r="430" spans="1:7" ht="16.5" x14ac:dyDescent="0.3">
      <c r="A430" s="1"/>
      <c r="B430" s="1"/>
      <c r="C430" s="96"/>
      <c r="D430" s="10"/>
      <c r="E430" s="10"/>
      <c r="F430" s="11"/>
      <c r="G430" s="17"/>
    </row>
    <row r="431" spans="1:7" ht="16.5" x14ac:dyDescent="0.3">
      <c r="A431" s="1"/>
      <c r="B431" s="1"/>
      <c r="C431" s="96"/>
      <c r="D431" s="10"/>
      <c r="E431" s="10"/>
      <c r="F431" s="11"/>
      <c r="G431" s="17"/>
    </row>
    <row r="432" spans="1:7" ht="16.5" x14ac:dyDescent="0.3">
      <c r="A432" s="1"/>
      <c r="B432" s="1"/>
      <c r="C432" s="96"/>
      <c r="D432" s="10"/>
      <c r="E432" s="10"/>
      <c r="F432" s="11"/>
      <c r="G432" s="17"/>
    </row>
    <row r="433" spans="1:7" ht="16.5" x14ac:dyDescent="0.3">
      <c r="A433" s="1"/>
      <c r="B433" s="1"/>
      <c r="C433" s="96"/>
      <c r="D433" s="10"/>
      <c r="E433" s="10"/>
      <c r="F433" s="11"/>
      <c r="G433" s="17"/>
    </row>
    <row r="434" spans="1:7" ht="16.5" x14ac:dyDescent="0.3">
      <c r="A434" s="1"/>
      <c r="B434" s="1"/>
      <c r="C434" s="96"/>
      <c r="D434" s="10"/>
      <c r="E434" s="10"/>
      <c r="F434" s="11"/>
      <c r="G434" s="17"/>
    </row>
    <row r="435" spans="1:7" ht="16.5" x14ac:dyDescent="0.3">
      <c r="A435" s="1"/>
      <c r="B435" s="1"/>
      <c r="C435" s="96"/>
      <c r="D435" s="10"/>
      <c r="E435" s="10"/>
      <c r="F435" s="11"/>
      <c r="G435" s="17"/>
    </row>
    <row r="436" spans="1:7" ht="16.5" x14ac:dyDescent="0.3">
      <c r="A436" s="1"/>
      <c r="B436" s="1"/>
      <c r="C436" s="96"/>
      <c r="D436" s="10"/>
      <c r="E436" s="10"/>
      <c r="F436" s="11"/>
      <c r="G436" s="17"/>
    </row>
    <row r="437" spans="1:7" ht="16.5" x14ac:dyDescent="0.3">
      <c r="A437" s="1"/>
      <c r="B437" s="1"/>
      <c r="C437" s="96"/>
      <c r="D437" s="10"/>
      <c r="E437" s="10"/>
      <c r="F437" s="11"/>
      <c r="G437" s="17"/>
    </row>
    <row r="438" spans="1:7" ht="16.5" x14ac:dyDescent="0.3">
      <c r="A438" s="1"/>
      <c r="B438" s="1"/>
      <c r="C438" s="96"/>
      <c r="D438" s="10"/>
      <c r="E438" s="10"/>
      <c r="F438" s="11"/>
      <c r="G438" s="17"/>
    </row>
    <row r="439" spans="1:7" ht="16.5" x14ac:dyDescent="0.3">
      <c r="A439" s="1"/>
      <c r="B439" s="1"/>
      <c r="C439" s="96"/>
      <c r="D439" s="10"/>
      <c r="E439" s="10"/>
      <c r="F439" s="11"/>
      <c r="G439" s="17"/>
    </row>
    <row r="440" spans="1:7" ht="16.5" x14ac:dyDescent="0.3">
      <c r="A440" s="1"/>
      <c r="B440" s="1"/>
      <c r="C440" s="96"/>
      <c r="D440" s="10"/>
      <c r="E440" s="10"/>
      <c r="F440" s="11"/>
      <c r="G440" s="17"/>
    </row>
    <row r="441" spans="1:7" ht="16.5" x14ac:dyDescent="0.3">
      <c r="A441" s="1"/>
      <c r="B441" s="1"/>
      <c r="C441" s="96"/>
      <c r="D441" s="10"/>
      <c r="E441" s="10"/>
      <c r="F441" s="11"/>
      <c r="G441" s="17"/>
    </row>
    <row r="442" spans="1:7" ht="16.5" x14ac:dyDescent="0.3">
      <c r="A442" s="1"/>
      <c r="B442" s="1"/>
      <c r="C442" s="96"/>
      <c r="D442" s="10"/>
      <c r="E442" s="10"/>
      <c r="F442" s="11"/>
      <c r="G442" s="17"/>
    </row>
    <row r="443" spans="1:7" ht="16.5" x14ac:dyDescent="0.3">
      <c r="A443" s="1"/>
      <c r="B443" s="1"/>
      <c r="C443" s="96"/>
      <c r="D443" s="10"/>
      <c r="E443" s="10"/>
      <c r="F443" s="11"/>
      <c r="G443" s="17"/>
    </row>
    <row r="444" spans="1:7" ht="16.5" x14ac:dyDescent="0.3">
      <c r="A444" s="1"/>
      <c r="B444" s="1"/>
      <c r="C444" s="96"/>
      <c r="D444" s="10"/>
      <c r="E444" s="10"/>
      <c r="F444" s="11"/>
      <c r="G444" s="17"/>
    </row>
    <row r="445" spans="1:7" ht="16.5" x14ac:dyDescent="0.3">
      <c r="A445" s="1"/>
      <c r="B445" s="1"/>
      <c r="C445" s="96"/>
      <c r="D445" s="10"/>
      <c r="E445" s="10"/>
      <c r="F445" s="11"/>
      <c r="G445" s="17"/>
    </row>
    <row r="446" spans="1:7" ht="16.5" x14ac:dyDescent="0.3">
      <c r="A446" s="1"/>
      <c r="B446" s="1"/>
      <c r="C446" s="96"/>
      <c r="D446" s="10"/>
      <c r="E446" s="10"/>
      <c r="F446" s="11"/>
      <c r="G446" s="17"/>
    </row>
    <row r="447" spans="1:7" ht="16.5" x14ac:dyDescent="0.3">
      <c r="A447" s="1"/>
      <c r="B447" s="1"/>
      <c r="C447" s="96"/>
      <c r="D447" s="10"/>
      <c r="E447" s="10"/>
      <c r="F447" s="11"/>
      <c r="G447" s="17"/>
    </row>
    <row r="448" spans="1:7" ht="16.5" x14ac:dyDescent="0.3">
      <c r="A448" s="1"/>
      <c r="B448" s="1"/>
      <c r="C448" s="96"/>
      <c r="D448" s="10"/>
      <c r="E448" s="10"/>
      <c r="F448" s="11"/>
      <c r="G448" s="17"/>
    </row>
    <row r="449" spans="1:7" ht="16.5" x14ac:dyDescent="0.3">
      <c r="A449" s="1"/>
      <c r="B449" s="1"/>
      <c r="C449" s="96"/>
      <c r="D449" s="10"/>
      <c r="E449" s="10"/>
      <c r="F449" s="11"/>
      <c r="G449" s="17"/>
    </row>
    <row r="450" spans="1:7" ht="16.5" x14ac:dyDescent="0.3">
      <c r="A450" s="1"/>
      <c r="B450" s="1"/>
      <c r="C450" s="96"/>
      <c r="D450" s="10"/>
      <c r="E450" s="10"/>
      <c r="F450" s="11"/>
      <c r="G450" s="17"/>
    </row>
    <row r="451" spans="1:7" ht="16.5" x14ac:dyDescent="0.3">
      <c r="A451" s="1"/>
      <c r="B451" s="1"/>
      <c r="C451" s="96"/>
      <c r="D451" s="10"/>
      <c r="E451" s="10"/>
      <c r="F451" s="11"/>
      <c r="G451" s="17"/>
    </row>
    <row r="452" spans="1:7" ht="16.5" x14ac:dyDescent="0.3">
      <c r="A452" s="1"/>
      <c r="B452" s="1"/>
      <c r="C452" s="96"/>
      <c r="D452" s="10"/>
      <c r="E452" s="10"/>
      <c r="F452" s="11"/>
      <c r="G452" s="17"/>
    </row>
    <row r="453" spans="1:7" ht="16.5" x14ac:dyDescent="0.3">
      <c r="A453" s="1"/>
      <c r="B453" s="1"/>
      <c r="C453" s="96"/>
      <c r="D453" s="10"/>
      <c r="E453" s="10"/>
      <c r="F453" s="11"/>
      <c r="G453" s="17"/>
    </row>
    <row r="454" spans="1:7" ht="16.5" x14ac:dyDescent="0.3">
      <c r="A454" s="1"/>
      <c r="B454" s="1"/>
      <c r="C454" s="96"/>
      <c r="D454" s="10"/>
      <c r="E454" s="10"/>
      <c r="F454" s="11"/>
      <c r="G454" s="17"/>
    </row>
    <row r="455" spans="1:7" ht="16.5" x14ac:dyDescent="0.3">
      <c r="A455" s="1"/>
      <c r="B455" s="1"/>
      <c r="C455" s="96"/>
      <c r="D455" s="10"/>
      <c r="E455" s="10"/>
      <c r="F455" s="11"/>
      <c r="G455" s="17"/>
    </row>
    <row r="456" spans="1:7" ht="16.5" x14ac:dyDescent="0.3">
      <c r="A456" s="1"/>
      <c r="B456" s="1"/>
      <c r="C456" s="96"/>
      <c r="D456" s="10"/>
      <c r="E456" s="10"/>
      <c r="F456" s="11"/>
      <c r="G456" s="17"/>
    </row>
    <row r="457" spans="1:7" ht="16.5" x14ac:dyDescent="0.3">
      <c r="A457" s="1"/>
      <c r="B457" s="1"/>
      <c r="C457" s="96"/>
      <c r="D457" s="10"/>
      <c r="E457" s="10"/>
      <c r="F457" s="11"/>
      <c r="G457" s="17"/>
    </row>
    <row r="458" spans="1:7" ht="16.5" x14ac:dyDescent="0.3">
      <c r="A458" s="1"/>
      <c r="B458" s="1"/>
      <c r="C458" s="96"/>
      <c r="D458" s="10"/>
      <c r="E458" s="10"/>
      <c r="F458" s="11"/>
      <c r="G458" s="17"/>
    </row>
    <row r="459" spans="1:7" ht="16.5" x14ac:dyDescent="0.3">
      <c r="A459" s="1"/>
      <c r="B459" s="1"/>
      <c r="C459" s="96"/>
      <c r="D459" s="10"/>
      <c r="E459" s="10"/>
      <c r="F459" s="11"/>
      <c r="G459" s="17"/>
    </row>
    <row r="460" spans="1:7" ht="16.5" x14ac:dyDescent="0.3">
      <c r="A460" s="1"/>
      <c r="B460" s="1"/>
      <c r="C460" s="96"/>
      <c r="D460" s="10"/>
      <c r="E460" s="10"/>
      <c r="F460" s="11"/>
      <c r="G460" s="17"/>
    </row>
    <row r="461" spans="1:7" ht="16.5" x14ac:dyDescent="0.3">
      <c r="A461" s="1"/>
      <c r="B461" s="1"/>
      <c r="C461" s="96"/>
      <c r="D461" s="10"/>
      <c r="E461" s="10"/>
      <c r="F461" s="11"/>
      <c r="G461" s="17"/>
    </row>
    <row r="462" spans="1:7" ht="16.5" x14ac:dyDescent="0.3">
      <c r="A462" s="1"/>
      <c r="B462" s="1"/>
      <c r="C462" s="96"/>
      <c r="D462" s="10"/>
      <c r="E462" s="10"/>
      <c r="F462" s="11"/>
      <c r="G462" s="17"/>
    </row>
    <row r="463" spans="1:7" ht="16.5" x14ac:dyDescent="0.3">
      <c r="A463" s="1"/>
      <c r="B463" s="1"/>
      <c r="C463" s="96"/>
      <c r="D463" s="10"/>
      <c r="E463" s="10"/>
      <c r="F463" s="11"/>
      <c r="G463" s="17"/>
    </row>
    <row r="464" spans="1:7" ht="16.5" x14ac:dyDescent="0.3">
      <c r="A464" s="1"/>
      <c r="B464" s="1"/>
      <c r="C464" s="96"/>
      <c r="D464" s="10"/>
      <c r="E464" s="10"/>
      <c r="F464" s="11"/>
      <c r="G464" s="17"/>
    </row>
    <row r="465" spans="1:7" ht="16.5" x14ac:dyDescent="0.3">
      <c r="A465" s="1"/>
      <c r="B465" s="1"/>
      <c r="C465" s="96"/>
      <c r="D465" s="10"/>
      <c r="E465" s="10"/>
      <c r="F465" s="11"/>
      <c r="G465" s="17"/>
    </row>
    <row r="466" spans="1:7" ht="16.5" x14ac:dyDescent="0.3">
      <c r="A466" s="1"/>
      <c r="B466" s="1"/>
      <c r="C466" s="96"/>
      <c r="D466" s="10"/>
      <c r="E466" s="10"/>
      <c r="F466" s="11"/>
      <c r="G466" s="17"/>
    </row>
    <row r="467" spans="1:7" ht="16.5" x14ac:dyDescent="0.3">
      <c r="A467" s="1"/>
      <c r="B467" s="1"/>
      <c r="C467" s="96"/>
      <c r="D467" s="10"/>
      <c r="E467" s="10"/>
      <c r="F467" s="11"/>
      <c r="G467" s="17"/>
    </row>
    <row r="468" spans="1:7" ht="16.5" x14ac:dyDescent="0.3">
      <c r="A468" s="1"/>
      <c r="B468" s="1"/>
      <c r="C468" s="96"/>
      <c r="D468" s="10"/>
      <c r="E468" s="10"/>
      <c r="F468" s="11"/>
      <c r="G468" s="17"/>
    </row>
    <row r="469" spans="1:7" ht="16.5" x14ac:dyDescent="0.3">
      <c r="A469" s="1"/>
      <c r="B469" s="1"/>
      <c r="C469" s="96"/>
      <c r="D469" s="10"/>
      <c r="E469" s="10"/>
      <c r="F469" s="11"/>
      <c r="G469" s="17"/>
    </row>
    <row r="470" spans="1:7" ht="16.5" x14ac:dyDescent="0.3">
      <c r="A470" s="1"/>
      <c r="B470" s="1"/>
      <c r="C470" s="96"/>
      <c r="D470" s="10"/>
      <c r="E470" s="10"/>
      <c r="F470" s="11"/>
      <c r="G470" s="17"/>
    </row>
    <row r="471" spans="1:7" ht="16.5" x14ac:dyDescent="0.3">
      <c r="A471" s="1"/>
      <c r="B471" s="1"/>
      <c r="C471" s="96"/>
      <c r="D471" s="10"/>
      <c r="E471" s="10"/>
      <c r="F471" s="11"/>
      <c r="G471" s="17"/>
    </row>
    <row r="472" spans="1:7" ht="16.5" x14ac:dyDescent="0.3">
      <c r="A472" s="1"/>
      <c r="B472" s="1"/>
      <c r="C472" s="96"/>
      <c r="D472" s="10"/>
      <c r="E472" s="10"/>
      <c r="F472" s="11"/>
      <c r="G472" s="17"/>
    </row>
    <row r="473" spans="1:7" ht="16.5" x14ac:dyDescent="0.3">
      <c r="A473" s="1"/>
      <c r="B473" s="1"/>
      <c r="C473" s="96"/>
      <c r="D473" s="10"/>
      <c r="E473" s="10"/>
      <c r="F473" s="11"/>
      <c r="G473" s="17"/>
    </row>
    <row r="474" spans="1:7" ht="16.5" x14ac:dyDescent="0.3">
      <c r="A474" s="1"/>
      <c r="B474" s="1"/>
      <c r="C474" s="96"/>
      <c r="D474" s="10"/>
      <c r="E474" s="10"/>
      <c r="F474" s="11"/>
      <c r="G474" s="17"/>
    </row>
    <row r="475" spans="1:7" ht="16.5" x14ac:dyDescent="0.3">
      <c r="A475" s="1"/>
      <c r="B475" s="1"/>
      <c r="C475" s="96"/>
      <c r="D475" s="10"/>
      <c r="E475" s="10"/>
      <c r="F475" s="11"/>
      <c r="G475" s="17"/>
    </row>
    <row r="476" spans="1:7" ht="16.5" x14ac:dyDescent="0.3">
      <c r="A476" s="1"/>
      <c r="B476" s="1"/>
      <c r="C476" s="96"/>
      <c r="D476" s="10"/>
      <c r="E476" s="10"/>
      <c r="F476" s="11"/>
      <c r="G476" s="17"/>
    </row>
    <row r="477" spans="1:7" ht="16.5" x14ac:dyDescent="0.3">
      <c r="A477" s="1"/>
      <c r="B477" s="1"/>
      <c r="C477" s="96"/>
      <c r="D477" s="10"/>
      <c r="E477" s="10"/>
      <c r="F477" s="11"/>
      <c r="G477" s="17"/>
    </row>
    <row r="478" spans="1:7" ht="16.5" x14ac:dyDescent="0.3">
      <c r="A478" s="1"/>
      <c r="B478" s="1"/>
      <c r="C478" s="96"/>
      <c r="D478" s="10"/>
      <c r="E478" s="10"/>
      <c r="F478" s="11"/>
      <c r="G478" s="17"/>
    </row>
    <row r="479" spans="1:7" ht="16.5" x14ac:dyDescent="0.3">
      <c r="A479" s="1"/>
      <c r="B479" s="1"/>
      <c r="C479" s="96"/>
      <c r="D479" s="10"/>
      <c r="E479" s="10"/>
      <c r="F479" s="11"/>
      <c r="G479" s="17"/>
    </row>
    <row r="480" spans="1:7" ht="16.5" x14ac:dyDescent="0.3">
      <c r="A480" s="1"/>
      <c r="B480" s="1"/>
      <c r="C480" s="96"/>
      <c r="D480" s="10"/>
      <c r="E480" s="10"/>
      <c r="F480" s="11"/>
      <c r="G480" s="17"/>
    </row>
    <row r="481" spans="1:7" ht="16.5" x14ac:dyDescent="0.3">
      <c r="A481" s="1"/>
      <c r="B481" s="1"/>
      <c r="C481" s="96"/>
      <c r="D481" s="10"/>
      <c r="E481" s="10"/>
      <c r="F481" s="11"/>
      <c r="G481" s="17"/>
    </row>
    <row r="482" spans="1:7" ht="16.5" x14ac:dyDescent="0.3">
      <c r="A482" s="1"/>
      <c r="B482" s="1"/>
      <c r="C482" s="96"/>
      <c r="D482" s="10"/>
      <c r="E482" s="10"/>
      <c r="F482" s="11"/>
      <c r="G482" s="17"/>
    </row>
    <row r="483" spans="1:7" ht="16.5" x14ac:dyDescent="0.3">
      <c r="A483" s="1"/>
      <c r="B483" s="1"/>
      <c r="C483" s="96"/>
      <c r="D483" s="10"/>
      <c r="E483" s="10"/>
      <c r="F483" s="11"/>
      <c r="G483" s="17"/>
    </row>
    <row r="484" spans="1:7" ht="16.5" x14ac:dyDescent="0.3">
      <c r="A484" s="1"/>
      <c r="B484" s="1"/>
      <c r="C484" s="96"/>
      <c r="D484" s="10"/>
      <c r="E484" s="10"/>
      <c r="F484" s="11"/>
      <c r="G484" s="17"/>
    </row>
    <row r="485" spans="1:7" ht="16.5" x14ac:dyDescent="0.3">
      <c r="A485" s="1"/>
      <c r="B485" s="1"/>
      <c r="C485" s="96"/>
      <c r="D485" s="10"/>
      <c r="E485" s="10"/>
      <c r="F485" s="11"/>
      <c r="G485" s="17"/>
    </row>
    <row r="486" spans="1:7" ht="16.5" x14ac:dyDescent="0.3">
      <c r="A486" s="1"/>
      <c r="B486" s="1"/>
      <c r="C486" s="96"/>
      <c r="D486" s="10"/>
      <c r="E486" s="10"/>
      <c r="F486" s="11"/>
      <c r="G486" s="17"/>
    </row>
    <row r="487" spans="1:7" ht="16.5" x14ac:dyDescent="0.3">
      <c r="A487" s="1"/>
      <c r="B487" s="1"/>
      <c r="C487" s="96"/>
      <c r="D487" s="10"/>
      <c r="E487" s="10"/>
      <c r="F487" s="11"/>
      <c r="G487" s="17"/>
    </row>
    <row r="488" spans="1:7" ht="16.5" x14ac:dyDescent="0.3">
      <c r="A488" s="1"/>
      <c r="B488" s="1"/>
      <c r="C488" s="96"/>
      <c r="D488" s="10"/>
      <c r="E488" s="10"/>
      <c r="F488" s="11"/>
      <c r="G488" s="17"/>
    </row>
    <row r="489" spans="1:7" ht="16.5" x14ac:dyDescent="0.3">
      <c r="A489" s="1"/>
      <c r="B489" s="1"/>
      <c r="C489" s="96"/>
      <c r="D489" s="10"/>
      <c r="E489" s="10"/>
      <c r="F489" s="11"/>
      <c r="G489" s="17"/>
    </row>
    <row r="490" spans="1:7" ht="16.5" x14ac:dyDescent="0.3">
      <c r="A490" s="1"/>
      <c r="B490" s="1"/>
      <c r="C490" s="96"/>
      <c r="D490" s="10"/>
      <c r="E490" s="10"/>
      <c r="F490" s="11"/>
      <c r="G490" s="17"/>
    </row>
    <row r="491" spans="1:7" ht="16.5" x14ac:dyDescent="0.3">
      <c r="A491" s="1"/>
      <c r="B491" s="1"/>
      <c r="C491" s="96"/>
      <c r="D491" s="10"/>
      <c r="E491" s="10"/>
      <c r="F491" s="11"/>
      <c r="G491" s="17"/>
    </row>
    <row r="492" spans="1:7" ht="16.5" x14ac:dyDescent="0.3">
      <c r="A492" s="1"/>
      <c r="B492" s="1"/>
      <c r="C492" s="96"/>
      <c r="D492" s="10"/>
      <c r="E492" s="10"/>
      <c r="F492" s="11"/>
      <c r="G492" s="17"/>
    </row>
    <row r="493" spans="1:7" ht="16.5" x14ac:dyDescent="0.3">
      <c r="A493" s="1"/>
      <c r="B493" s="1"/>
      <c r="C493" s="96"/>
      <c r="D493" s="10"/>
      <c r="E493" s="10"/>
      <c r="F493" s="11"/>
      <c r="G493" s="17"/>
    </row>
    <row r="494" spans="1:7" ht="16.5" x14ac:dyDescent="0.3">
      <c r="A494" s="1"/>
      <c r="B494" s="1"/>
      <c r="C494" s="96"/>
      <c r="D494" s="10"/>
      <c r="E494" s="10"/>
      <c r="F494" s="11"/>
      <c r="G494" s="17"/>
    </row>
    <row r="495" spans="1:7" ht="16.5" x14ac:dyDescent="0.3">
      <c r="A495" s="1"/>
      <c r="B495" s="1"/>
      <c r="C495" s="96"/>
      <c r="D495" s="10"/>
      <c r="E495" s="10"/>
      <c r="F495" s="11"/>
      <c r="G495" s="17"/>
    </row>
    <row r="496" spans="1:7" ht="16.5" x14ac:dyDescent="0.3">
      <c r="A496" s="1"/>
      <c r="B496" s="1"/>
      <c r="C496" s="96"/>
      <c r="D496" s="10"/>
      <c r="E496" s="10"/>
      <c r="F496" s="11"/>
      <c r="G496" s="17"/>
    </row>
    <row r="497" spans="1:7" ht="16.5" x14ac:dyDescent="0.3">
      <c r="A497" s="1"/>
      <c r="B497" s="1"/>
      <c r="C497" s="96"/>
      <c r="D497" s="10"/>
      <c r="E497" s="10"/>
      <c r="F497" s="11"/>
      <c r="G497" s="17"/>
    </row>
    <row r="498" spans="1:7" ht="16.5" x14ac:dyDescent="0.3">
      <c r="A498" s="1"/>
      <c r="B498" s="1"/>
      <c r="C498" s="96"/>
      <c r="D498" s="10"/>
      <c r="E498" s="10"/>
      <c r="F498" s="11"/>
      <c r="G498" s="17"/>
    </row>
    <row r="499" spans="1:7" ht="16.5" x14ac:dyDescent="0.3">
      <c r="A499" s="1"/>
      <c r="B499" s="1"/>
      <c r="C499" s="96"/>
      <c r="D499" s="10"/>
      <c r="E499" s="10"/>
      <c r="F499" s="11"/>
      <c r="G499" s="17"/>
    </row>
    <row r="500" spans="1:7" ht="16.5" x14ac:dyDescent="0.3">
      <c r="A500" s="1"/>
      <c r="B500" s="1"/>
      <c r="C500" s="96"/>
      <c r="D500" s="10"/>
      <c r="E500" s="10"/>
      <c r="F500" s="11"/>
      <c r="G500" s="17"/>
    </row>
    <row r="501" spans="1:7" ht="16.5" x14ac:dyDescent="0.3">
      <c r="A501" s="1"/>
      <c r="B501" s="1"/>
      <c r="C501" s="96"/>
      <c r="D501" s="10"/>
      <c r="E501" s="10"/>
      <c r="F501" s="11"/>
      <c r="G501" s="17"/>
    </row>
    <row r="502" spans="1:7" ht="16.5" x14ac:dyDescent="0.3">
      <c r="A502" s="1"/>
      <c r="B502" s="1"/>
      <c r="C502" s="96"/>
      <c r="D502" s="10"/>
      <c r="E502" s="10"/>
      <c r="F502" s="11"/>
      <c r="G502" s="17"/>
    </row>
    <row r="503" spans="1:7" ht="16.5" x14ac:dyDescent="0.3">
      <c r="A503" s="1"/>
      <c r="B503" s="1"/>
      <c r="C503" s="96"/>
      <c r="D503" s="10"/>
      <c r="E503" s="10"/>
      <c r="F503" s="11"/>
      <c r="G503" s="17"/>
    </row>
    <row r="504" spans="1:7" ht="16.5" x14ac:dyDescent="0.3">
      <c r="A504" s="1"/>
      <c r="B504" s="1"/>
      <c r="C504" s="96"/>
      <c r="D504" s="10"/>
      <c r="E504" s="10"/>
      <c r="F504" s="11"/>
      <c r="G504" s="17"/>
    </row>
    <row r="505" spans="1:7" ht="16.5" x14ac:dyDescent="0.3">
      <c r="A505" s="1"/>
      <c r="B505" s="1"/>
      <c r="C505" s="96"/>
      <c r="D505" s="10"/>
      <c r="E505" s="10"/>
      <c r="F505" s="11"/>
      <c r="G505" s="17"/>
    </row>
    <row r="506" spans="1:7" ht="16.5" x14ac:dyDescent="0.3">
      <c r="A506" s="1"/>
      <c r="B506" s="1"/>
      <c r="C506" s="96"/>
      <c r="D506" s="10"/>
      <c r="E506" s="10"/>
      <c r="F506" s="11"/>
      <c r="G506" s="17"/>
    </row>
    <row r="507" spans="1:7" ht="16.5" x14ac:dyDescent="0.3">
      <c r="A507" s="1"/>
      <c r="B507" s="1"/>
      <c r="C507" s="96"/>
      <c r="D507" s="10"/>
      <c r="E507" s="10"/>
      <c r="F507" s="11"/>
      <c r="G507" s="17"/>
    </row>
    <row r="508" spans="1:7" ht="16.5" x14ac:dyDescent="0.3">
      <c r="A508" s="1"/>
      <c r="B508" s="1"/>
      <c r="C508" s="96"/>
      <c r="D508" s="10"/>
      <c r="E508" s="10"/>
      <c r="F508" s="11"/>
      <c r="G508" s="17"/>
    </row>
    <row r="509" spans="1:7" ht="16.5" x14ac:dyDescent="0.3">
      <c r="A509" s="1"/>
      <c r="B509" s="1"/>
      <c r="C509" s="96"/>
      <c r="D509" s="10"/>
      <c r="E509" s="10"/>
      <c r="F509" s="11"/>
      <c r="G509" s="17"/>
    </row>
    <row r="510" spans="1:7" ht="16.5" x14ac:dyDescent="0.3">
      <c r="A510" s="1"/>
      <c r="B510" s="1"/>
      <c r="C510" s="96"/>
      <c r="D510" s="10"/>
      <c r="E510" s="10"/>
      <c r="F510" s="11"/>
      <c r="G510" s="17"/>
    </row>
    <row r="511" spans="1:7" ht="16.5" x14ac:dyDescent="0.3">
      <c r="A511" s="1"/>
      <c r="B511" s="1"/>
      <c r="C511" s="96"/>
      <c r="D511" s="10"/>
      <c r="E511" s="10"/>
      <c r="F511" s="11"/>
      <c r="G511" s="17"/>
    </row>
    <row r="512" spans="1:7" ht="16.5" x14ac:dyDescent="0.3">
      <c r="A512" s="1"/>
      <c r="B512" s="1"/>
      <c r="C512" s="96"/>
      <c r="D512" s="10"/>
      <c r="E512" s="10"/>
      <c r="F512" s="11"/>
      <c r="G512" s="17"/>
    </row>
    <row r="513" spans="1:7" ht="16.5" x14ac:dyDescent="0.3">
      <c r="A513" s="1"/>
      <c r="B513" s="1"/>
      <c r="C513" s="96"/>
      <c r="D513" s="10"/>
      <c r="E513" s="10"/>
      <c r="F513" s="11"/>
      <c r="G513" s="17"/>
    </row>
    <row r="514" spans="1:7" ht="16.5" x14ac:dyDescent="0.3">
      <c r="A514" s="1"/>
      <c r="B514" s="1"/>
      <c r="C514" s="96"/>
      <c r="D514" s="10"/>
      <c r="E514" s="10"/>
      <c r="F514" s="11"/>
      <c r="G514" s="17"/>
    </row>
    <row r="515" spans="1:7" ht="16.5" x14ac:dyDescent="0.3">
      <c r="A515" s="1"/>
      <c r="B515" s="1"/>
      <c r="C515" s="96"/>
      <c r="D515" s="10"/>
      <c r="E515" s="10"/>
      <c r="F515" s="11"/>
      <c r="G515" s="17"/>
    </row>
    <row r="516" spans="1:7" ht="16.5" x14ac:dyDescent="0.3">
      <c r="A516" s="1"/>
      <c r="B516" s="1"/>
      <c r="C516" s="96"/>
      <c r="D516" s="10"/>
      <c r="E516" s="10"/>
      <c r="F516" s="11"/>
      <c r="G516" s="17"/>
    </row>
    <row r="517" spans="1:7" ht="16.5" x14ac:dyDescent="0.3">
      <c r="A517" s="1"/>
      <c r="B517" s="1"/>
      <c r="C517" s="96"/>
      <c r="D517" s="10"/>
      <c r="E517" s="10"/>
      <c r="F517" s="11"/>
      <c r="G517" s="17"/>
    </row>
    <row r="518" spans="1:7" ht="16.5" x14ac:dyDescent="0.3">
      <c r="A518" s="1"/>
      <c r="B518" s="1"/>
      <c r="C518" s="96"/>
      <c r="D518" s="10"/>
      <c r="E518" s="10"/>
      <c r="F518" s="11"/>
      <c r="G518" s="17"/>
    </row>
    <row r="519" spans="1:7" ht="16.5" x14ac:dyDescent="0.3">
      <c r="A519" s="1"/>
      <c r="B519" s="1"/>
      <c r="C519" s="96"/>
      <c r="D519" s="10"/>
      <c r="E519" s="10"/>
      <c r="F519" s="11"/>
      <c r="G519" s="17"/>
    </row>
    <row r="520" spans="1:7" ht="16.5" x14ac:dyDescent="0.3">
      <c r="A520" s="1"/>
      <c r="B520" s="1"/>
      <c r="C520" s="96"/>
      <c r="D520" s="10"/>
      <c r="E520" s="10"/>
      <c r="F520" s="11"/>
      <c r="G520" s="17"/>
    </row>
    <row r="521" spans="1:7" ht="16.5" x14ac:dyDescent="0.3">
      <c r="A521" s="1"/>
      <c r="B521" s="1"/>
      <c r="C521" s="96"/>
      <c r="D521" s="10"/>
      <c r="E521" s="10"/>
      <c r="F521" s="11"/>
      <c r="G521" s="17"/>
    </row>
    <row r="522" spans="1:7" ht="16.5" x14ac:dyDescent="0.3">
      <c r="A522" s="1"/>
      <c r="B522" s="1"/>
      <c r="C522" s="96"/>
      <c r="D522" s="10"/>
      <c r="E522" s="10"/>
      <c r="F522" s="11"/>
      <c r="G522" s="17"/>
    </row>
    <row r="523" spans="1:7" ht="16.5" x14ac:dyDescent="0.3">
      <c r="A523" s="1"/>
      <c r="B523" s="1"/>
      <c r="C523" s="96"/>
      <c r="D523" s="10"/>
      <c r="E523" s="10"/>
      <c r="F523" s="11"/>
      <c r="G523" s="17"/>
    </row>
    <row r="524" spans="1:7" ht="16.5" x14ac:dyDescent="0.3">
      <c r="A524" s="1"/>
      <c r="B524" s="1"/>
      <c r="C524" s="96"/>
      <c r="D524" s="10"/>
      <c r="E524" s="10"/>
      <c r="F524" s="11"/>
      <c r="G524" s="17"/>
    </row>
    <row r="525" spans="1:7" ht="16.5" x14ac:dyDescent="0.3">
      <c r="A525" s="1"/>
      <c r="B525" s="1"/>
      <c r="C525" s="96"/>
      <c r="D525" s="10"/>
      <c r="E525" s="10"/>
      <c r="F525" s="11"/>
      <c r="G525" s="17"/>
    </row>
    <row r="526" spans="1:7" ht="16.5" x14ac:dyDescent="0.3">
      <c r="A526" s="1"/>
      <c r="B526" s="1"/>
      <c r="C526" s="96"/>
      <c r="D526" s="10"/>
      <c r="E526" s="10"/>
      <c r="F526" s="11"/>
      <c r="G526" s="17"/>
    </row>
    <row r="527" spans="1:7" ht="16.5" x14ac:dyDescent="0.3">
      <c r="A527" s="1"/>
      <c r="B527" s="1"/>
      <c r="C527" s="96"/>
      <c r="D527" s="10"/>
      <c r="E527" s="10"/>
      <c r="F527" s="11"/>
      <c r="G527" s="17"/>
    </row>
    <row r="528" spans="1:7" ht="16.5" x14ac:dyDescent="0.3">
      <c r="A528" s="1"/>
      <c r="B528" s="1"/>
      <c r="C528" s="96"/>
      <c r="D528" s="10"/>
      <c r="E528" s="10"/>
      <c r="F528" s="11"/>
      <c r="G528" s="17"/>
    </row>
    <row r="529" spans="1:7" ht="16.5" x14ac:dyDescent="0.3">
      <c r="A529" s="1"/>
      <c r="B529" s="1"/>
      <c r="C529" s="96"/>
      <c r="D529" s="10"/>
      <c r="E529" s="10"/>
      <c r="F529" s="11"/>
      <c r="G529" s="17"/>
    </row>
    <row r="530" spans="1:7" ht="16.5" x14ac:dyDescent="0.3">
      <c r="A530" s="1"/>
      <c r="B530" s="1"/>
      <c r="C530" s="96"/>
      <c r="D530" s="10"/>
      <c r="E530" s="10"/>
      <c r="F530" s="11"/>
      <c r="G530" s="17"/>
    </row>
    <row r="531" spans="1:7" ht="16.5" x14ac:dyDescent="0.3">
      <c r="A531" s="1"/>
      <c r="B531" s="1"/>
      <c r="C531" s="96"/>
      <c r="D531" s="10"/>
      <c r="E531" s="10"/>
      <c r="F531" s="11"/>
      <c r="G531" s="17"/>
    </row>
    <row r="532" spans="1:7" ht="16.5" x14ac:dyDescent="0.3">
      <c r="A532" s="1"/>
      <c r="B532" s="1"/>
      <c r="C532" s="96"/>
      <c r="D532" s="10"/>
      <c r="E532" s="10"/>
      <c r="F532" s="11"/>
      <c r="G532" s="17"/>
    </row>
    <row r="533" spans="1:7" ht="16.5" x14ac:dyDescent="0.3">
      <c r="A533" s="1"/>
      <c r="B533" s="1"/>
      <c r="C533" s="96"/>
      <c r="D533" s="10"/>
      <c r="E533" s="10"/>
      <c r="F533" s="11"/>
      <c r="G533" s="17"/>
    </row>
    <row r="534" spans="1:7" ht="16.5" x14ac:dyDescent="0.3">
      <c r="A534" s="1"/>
      <c r="B534" s="1"/>
      <c r="C534" s="96"/>
      <c r="D534" s="10"/>
      <c r="E534" s="10"/>
      <c r="F534" s="11"/>
      <c r="G534" s="17"/>
    </row>
    <row r="535" spans="1:7" ht="16.5" x14ac:dyDescent="0.3">
      <c r="A535" s="1"/>
      <c r="B535" s="1"/>
      <c r="C535" s="96"/>
      <c r="D535" s="10"/>
      <c r="E535" s="10"/>
      <c r="F535" s="11"/>
      <c r="G535" s="17"/>
    </row>
    <row r="536" spans="1:7" ht="16.5" x14ac:dyDescent="0.3">
      <c r="A536" s="1"/>
      <c r="B536" s="1"/>
      <c r="C536" s="96"/>
      <c r="D536" s="10"/>
      <c r="E536" s="10"/>
      <c r="F536" s="11"/>
      <c r="G536" s="17"/>
    </row>
    <row r="537" spans="1:7" ht="16.5" x14ac:dyDescent="0.3">
      <c r="A537" s="1"/>
      <c r="B537" s="1"/>
      <c r="C537" s="96"/>
      <c r="D537" s="10"/>
      <c r="E537" s="10"/>
      <c r="F537" s="11"/>
      <c r="G537" s="17"/>
    </row>
    <row r="538" spans="1:7" ht="16.5" x14ac:dyDescent="0.3">
      <c r="A538" s="1"/>
      <c r="B538" s="1"/>
      <c r="C538" s="96"/>
      <c r="D538" s="10"/>
      <c r="E538" s="10"/>
      <c r="F538" s="11"/>
      <c r="G538" s="17"/>
    </row>
    <row r="539" spans="1:7" ht="16.5" x14ac:dyDescent="0.3">
      <c r="A539" s="1"/>
      <c r="B539" s="1"/>
      <c r="C539" s="96"/>
      <c r="D539" s="10"/>
      <c r="E539" s="10"/>
      <c r="F539" s="11"/>
      <c r="G539" s="17"/>
    </row>
    <row r="540" spans="1:7" ht="16.5" x14ac:dyDescent="0.3">
      <c r="A540" s="1"/>
      <c r="B540" s="1"/>
      <c r="C540" s="96"/>
      <c r="D540" s="10"/>
      <c r="E540" s="10"/>
      <c r="F540" s="11"/>
      <c r="G540" s="17"/>
    </row>
    <row r="541" spans="1:7" ht="16.5" x14ac:dyDescent="0.3">
      <c r="A541" s="1"/>
      <c r="B541" s="1"/>
      <c r="C541" s="96"/>
      <c r="D541" s="10"/>
      <c r="E541" s="10"/>
      <c r="F541" s="11"/>
      <c r="G541" s="17"/>
    </row>
    <row r="542" spans="1:7" ht="16.5" x14ac:dyDescent="0.3">
      <c r="A542" s="1"/>
      <c r="B542" s="1"/>
      <c r="C542" s="96"/>
      <c r="D542" s="10"/>
      <c r="E542" s="10"/>
      <c r="F542" s="11"/>
      <c r="G542" s="17"/>
    </row>
    <row r="543" spans="1:7" ht="16.5" x14ac:dyDescent="0.3">
      <c r="A543" s="1"/>
      <c r="B543" s="1"/>
      <c r="C543" s="96"/>
      <c r="D543" s="10"/>
      <c r="E543" s="10"/>
      <c r="F543" s="11"/>
      <c r="G543" s="17"/>
    </row>
    <row r="544" spans="1:7" ht="16.5" x14ac:dyDescent="0.3">
      <c r="A544" s="1"/>
      <c r="B544" s="1"/>
      <c r="C544" s="96"/>
      <c r="D544" s="10"/>
      <c r="E544" s="10"/>
      <c r="F544" s="11"/>
      <c r="G544" s="17"/>
    </row>
    <row r="545" spans="1:7" ht="16.5" x14ac:dyDescent="0.3">
      <c r="A545" s="1"/>
      <c r="B545" s="1"/>
      <c r="C545" s="96"/>
      <c r="D545" s="10"/>
      <c r="E545" s="10"/>
      <c r="F545" s="11"/>
      <c r="G545" s="17"/>
    </row>
    <row r="546" spans="1:7" ht="16.5" x14ac:dyDescent="0.3">
      <c r="A546" s="1"/>
      <c r="B546" s="1"/>
      <c r="C546" s="96"/>
      <c r="D546" s="10"/>
      <c r="E546" s="10"/>
      <c r="F546" s="11"/>
      <c r="G546" s="17"/>
    </row>
    <row r="547" spans="1:7" ht="16.5" x14ac:dyDescent="0.3">
      <c r="A547" s="1"/>
      <c r="B547" s="1"/>
      <c r="C547" s="96"/>
      <c r="D547" s="10"/>
      <c r="E547" s="10"/>
      <c r="F547" s="11"/>
      <c r="G547" s="17"/>
    </row>
    <row r="548" spans="1:7" ht="16.5" x14ac:dyDescent="0.3">
      <c r="A548" s="1"/>
      <c r="B548" s="1"/>
      <c r="C548" s="96"/>
      <c r="D548" s="10"/>
      <c r="E548" s="10"/>
      <c r="F548" s="11"/>
      <c r="G548" s="17"/>
    </row>
    <row r="549" spans="1:7" ht="16.5" x14ac:dyDescent="0.3">
      <c r="A549" s="1"/>
      <c r="B549" s="1"/>
      <c r="C549" s="96"/>
      <c r="D549" s="10"/>
      <c r="E549" s="10"/>
      <c r="F549" s="11"/>
      <c r="G549" s="17"/>
    </row>
    <row r="550" spans="1:7" ht="16.5" x14ac:dyDescent="0.3">
      <c r="A550" s="1"/>
      <c r="B550" s="1"/>
      <c r="C550" s="96"/>
      <c r="D550" s="10"/>
      <c r="E550" s="10"/>
      <c r="F550" s="11"/>
      <c r="G550" s="17"/>
    </row>
    <row r="551" spans="1:7" ht="16.5" x14ac:dyDescent="0.3">
      <c r="A551" s="1"/>
      <c r="B551" s="1"/>
      <c r="C551" s="96"/>
      <c r="D551" s="10"/>
      <c r="E551" s="10"/>
      <c r="F551" s="11"/>
      <c r="G551" s="17"/>
    </row>
    <row r="552" spans="1:7" ht="16.5" x14ac:dyDescent="0.3">
      <c r="A552" s="1"/>
      <c r="B552" s="1"/>
      <c r="C552" s="96"/>
      <c r="D552" s="10"/>
      <c r="E552" s="10"/>
      <c r="F552" s="11"/>
      <c r="G552" s="17"/>
    </row>
    <row r="553" spans="1:7" ht="16.5" x14ac:dyDescent="0.3">
      <c r="A553" s="1"/>
      <c r="B553" s="1"/>
      <c r="C553" s="96"/>
      <c r="D553" s="10"/>
      <c r="E553" s="10"/>
      <c r="F553" s="11"/>
      <c r="G553" s="17"/>
    </row>
    <row r="554" spans="1:7" ht="16.5" x14ac:dyDescent="0.3">
      <c r="A554" s="1"/>
      <c r="B554" s="1"/>
      <c r="C554" s="96"/>
      <c r="D554" s="10"/>
      <c r="E554" s="10"/>
      <c r="F554" s="11"/>
      <c r="G554" s="17"/>
    </row>
    <row r="555" spans="1:7" ht="16.5" x14ac:dyDescent="0.3">
      <c r="A555" s="1"/>
      <c r="B555" s="1"/>
      <c r="C555" s="96"/>
      <c r="D555" s="10"/>
      <c r="E555" s="10"/>
      <c r="F555" s="11"/>
      <c r="G555" s="17"/>
    </row>
    <row r="556" spans="1:7" ht="16.5" x14ac:dyDescent="0.3">
      <c r="A556" s="1"/>
      <c r="B556" s="1"/>
      <c r="C556" s="96"/>
      <c r="D556" s="10"/>
      <c r="E556" s="10"/>
      <c r="F556" s="11"/>
      <c r="G556" s="17"/>
    </row>
    <row r="557" spans="1:7" ht="16.5" x14ac:dyDescent="0.3">
      <c r="A557" s="1"/>
      <c r="B557" s="1"/>
      <c r="C557" s="96"/>
      <c r="D557" s="10"/>
      <c r="E557" s="10"/>
      <c r="F557" s="11"/>
      <c r="G557" s="17"/>
    </row>
    <row r="558" spans="1:7" ht="16.5" x14ac:dyDescent="0.3">
      <c r="A558" s="1"/>
      <c r="B558" s="1"/>
      <c r="C558" s="96"/>
      <c r="D558" s="10"/>
      <c r="E558" s="10"/>
      <c r="F558" s="11"/>
      <c r="G558" s="17"/>
    </row>
    <row r="559" spans="1:7" ht="16.5" x14ac:dyDescent="0.3">
      <c r="A559" s="1"/>
      <c r="B559" s="1"/>
      <c r="C559" s="96"/>
      <c r="D559" s="10"/>
      <c r="E559" s="10"/>
      <c r="F559" s="11"/>
      <c r="G559" s="17"/>
    </row>
    <row r="560" spans="1:7" ht="16.5" x14ac:dyDescent="0.3">
      <c r="A560" s="1"/>
      <c r="B560" s="1"/>
      <c r="C560" s="96"/>
      <c r="D560" s="10"/>
      <c r="E560" s="10"/>
      <c r="F560" s="11"/>
      <c r="G560" s="17"/>
    </row>
    <row r="561" spans="1:7" ht="16.5" x14ac:dyDescent="0.3">
      <c r="A561" s="1"/>
      <c r="B561" s="1"/>
      <c r="C561" s="96"/>
      <c r="D561" s="10"/>
      <c r="E561" s="10"/>
      <c r="F561" s="11"/>
      <c r="G561" s="17"/>
    </row>
    <row r="562" spans="1:7" ht="16.5" x14ac:dyDescent="0.3">
      <c r="A562" s="1"/>
      <c r="B562" s="1"/>
      <c r="C562" s="96"/>
      <c r="D562" s="10"/>
      <c r="E562" s="10"/>
      <c r="F562" s="11"/>
      <c r="G562" s="17"/>
    </row>
    <row r="563" spans="1:7" ht="16.5" x14ac:dyDescent="0.3">
      <c r="A563" s="1"/>
      <c r="B563" s="1"/>
      <c r="C563" s="96"/>
      <c r="D563" s="10"/>
      <c r="E563" s="10"/>
      <c r="F563" s="11"/>
      <c r="G563" s="17"/>
    </row>
    <row r="564" spans="1:7" ht="16.5" x14ac:dyDescent="0.3">
      <c r="A564" s="1"/>
      <c r="B564" s="1"/>
      <c r="C564" s="96"/>
      <c r="D564" s="10"/>
      <c r="E564" s="10"/>
      <c r="F564" s="11"/>
      <c r="G564" s="17"/>
    </row>
    <row r="565" spans="1:7" ht="16.5" x14ac:dyDescent="0.3">
      <c r="A565" s="1"/>
      <c r="B565" s="1"/>
      <c r="C565" s="96"/>
      <c r="D565" s="10"/>
      <c r="E565" s="10"/>
      <c r="F565" s="11"/>
      <c r="G565" s="17"/>
    </row>
    <row r="566" spans="1:7" ht="16.5" x14ac:dyDescent="0.3">
      <c r="A566" s="1"/>
      <c r="B566" s="1"/>
      <c r="C566" s="96"/>
      <c r="D566" s="10"/>
      <c r="E566" s="10"/>
      <c r="F566" s="11"/>
      <c r="G566" s="17"/>
    </row>
    <row r="567" spans="1:7" ht="16.5" x14ac:dyDescent="0.3">
      <c r="A567" s="1"/>
      <c r="B567" s="1"/>
      <c r="C567" s="96"/>
      <c r="D567" s="10"/>
      <c r="E567" s="10"/>
      <c r="F567" s="11"/>
      <c r="G567" s="17"/>
    </row>
    <row r="568" spans="1:7" ht="16.5" x14ac:dyDescent="0.3">
      <c r="A568" s="1"/>
      <c r="B568" s="1"/>
      <c r="C568" s="96"/>
      <c r="D568" s="10"/>
      <c r="E568" s="10"/>
      <c r="F568" s="11"/>
      <c r="G568" s="17"/>
    </row>
    <row r="569" spans="1:7" ht="16.5" x14ac:dyDescent="0.3">
      <c r="A569" s="1"/>
      <c r="B569" s="1"/>
      <c r="C569" s="96"/>
      <c r="D569" s="10"/>
      <c r="E569" s="10"/>
      <c r="F569" s="11"/>
      <c r="G569" s="17"/>
    </row>
    <row r="570" spans="1:7" ht="16.5" x14ac:dyDescent="0.3">
      <c r="A570" s="1"/>
      <c r="B570" s="1"/>
      <c r="C570" s="96"/>
      <c r="D570" s="10"/>
      <c r="E570" s="10"/>
      <c r="F570" s="11"/>
      <c r="G570" s="17"/>
    </row>
    <row r="571" spans="1:7" ht="16.5" x14ac:dyDescent="0.3">
      <c r="A571" s="1"/>
      <c r="B571" s="1"/>
      <c r="C571" s="96"/>
      <c r="D571" s="10"/>
      <c r="E571" s="10"/>
      <c r="F571" s="11"/>
      <c r="G571" s="17"/>
    </row>
    <row r="572" spans="1:7" ht="16.5" x14ac:dyDescent="0.3">
      <c r="A572" s="1"/>
      <c r="B572" s="1"/>
      <c r="C572" s="96"/>
      <c r="D572" s="10"/>
      <c r="E572" s="10"/>
      <c r="F572" s="11"/>
      <c r="G572" s="17"/>
    </row>
    <row r="573" spans="1:7" ht="16.5" x14ac:dyDescent="0.3">
      <c r="A573" s="1"/>
      <c r="B573" s="1"/>
      <c r="C573" s="96"/>
      <c r="D573" s="10"/>
      <c r="E573" s="10"/>
      <c r="F573" s="11"/>
      <c r="G573" s="17"/>
    </row>
    <row r="574" spans="1:7" ht="16.5" x14ac:dyDescent="0.3">
      <c r="A574" s="1"/>
      <c r="B574" s="1"/>
      <c r="C574" s="96"/>
      <c r="D574" s="10"/>
      <c r="E574" s="10"/>
      <c r="F574" s="11"/>
      <c r="G574" s="17"/>
    </row>
    <row r="575" spans="1:7" ht="16.5" x14ac:dyDescent="0.3">
      <c r="A575" s="1"/>
      <c r="B575" s="1"/>
      <c r="C575" s="96"/>
      <c r="D575" s="10"/>
      <c r="E575" s="10"/>
      <c r="F575" s="11"/>
      <c r="G575" s="17"/>
    </row>
    <row r="576" spans="1:7" ht="16.5" x14ac:dyDescent="0.3">
      <c r="A576" s="1"/>
      <c r="B576" s="1"/>
      <c r="C576" s="96"/>
      <c r="D576" s="10"/>
      <c r="E576" s="10"/>
      <c r="F576" s="11"/>
      <c r="G576" s="17"/>
    </row>
    <row r="577" spans="1:7" ht="16.5" x14ac:dyDescent="0.3">
      <c r="A577" s="1"/>
      <c r="B577" s="1"/>
      <c r="C577" s="96"/>
      <c r="D577" s="10"/>
      <c r="E577" s="10"/>
      <c r="F577" s="11"/>
      <c r="G577" s="17"/>
    </row>
    <row r="578" spans="1:7" ht="16.5" x14ac:dyDescent="0.3">
      <c r="A578" s="1"/>
      <c r="B578" s="1"/>
      <c r="C578" s="96"/>
      <c r="D578" s="10"/>
      <c r="E578" s="10"/>
      <c r="F578" s="11"/>
      <c r="G578" s="17"/>
    </row>
    <row r="579" spans="1:7" ht="16.5" x14ac:dyDescent="0.3">
      <c r="A579" s="1"/>
      <c r="B579" s="1"/>
      <c r="C579" s="96"/>
      <c r="D579" s="10"/>
      <c r="E579" s="10"/>
      <c r="F579" s="11"/>
      <c r="G579" s="17"/>
    </row>
    <row r="580" spans="1:7" ht="16.5" x14ac:dyDescent="0.3">
      <c r="A580" s="1"/>
      <c r="B580" s="1"/>
      <c r="C580" s="96"/>
      <c r="D580" s="10"/>
      <c r="E580" s="10"/>
      <c r="F580" s="11"/>
      <c r="G580" s="17"/>
    </row>
    <row r="581" spans="1:7" x14ac:dyDescent="0.25">
      <c r="G581" s="92"/>
    </row>
    <row r="582" spans="1:7" x14ac:dyDescent="0.25">
      <c r="G582" s="92"/>
    </row>
    <row r="583" spans="1:7" x14ac:dyDescent="0.25">
      <c r="G583" s="92"/>
    </row>
    <row r="584" spans="1:7" x14ac:dyDescent="0.25">
      <c r="G584" s="92"/>
    </row>
    <row r="585" spans="1:7" x14ac:dyDescent="0.25">
      <c r="G585" s="92"/>
    </row>
    <row r="586" spans="1:7" x14ac:dyDescent="0.25">
      <c r="G586" s="92"/>
    </row>
    <row r="587" spans="1:7" x14ac:dyDescent="0.25">
      <c r="G587" s="92"/>
    </row>
    <row r="588" spans="1:7" x14ac:dyDescent="0.25">
      <c r="G588" s="92"/>
    </row>
    <row r="589" spans="1:7" x14ac:dyDescent="0.25">
      <c r="G589" s="92"/>
    </row>
    <row r="590" spans="1:7" x14ac:dyDescent="0.25">
      <c r="G590" s="92"/>
    </row>
    <row r="591" spans="1:7" x14ac:dyDescent="0.25">
      <c r="G591" s="92"/>
    </row>
    <row r="592" spans="1:7" x14ac:dyDescent="0.25">
      <c r="G592" s="92"/>
    </row>
    <row r="593" spans="7:7" x14ac:dyDescent="0.25">
      <c r="G593" s="92"/>
    </row>
    <row r="594" spans="7:7" x14ac:dyDescent="0.25">
      <c r="G594" s="92"/>
    </row>
    <row r="595" spans="7:7" x14ac:dyDescent="0.25">
      <c r="G595" s="92"/>
    </row>
    <row r="596" spans="7:7" x14ac:dyDescent="0.25">
      <c r="G596" s="92"/>
    </row>
    <row r="597" spans="7:7" x14ac:dyDescent="0.25">
      <c r="G597" s="92"/>
    </row>
    <row r="598" spans="7:7" x14ac:dyDescent="0.25">
      <c r="G598" s="92"/>
    </row>
    <row r="599" spans="7:7" x14ac:dyDescent="0.25">
      <c r="G599" s="92"/>
    </row>
    <row r="600" spans="7:7" x14ac:dyDescent="0.25">
      <c r="G600" s="92"/>
    </row>
    <row r="601" spans="7:7" x14ac:dyDescent="0.25">
      <c r="G601" s="92"/>
    </row>
    <row r="602" spans="7:7" x14ac:dyDescent="0.25">
      <c r="G602" s="92"/>
    </row>
    <row r="603" spans="7:7" x14ac:dyDescent="0.25">
      <c r="G603" s="92"/>
    </row>
    <row r="604" spans="7:7" x14ac:dyDescent="0.25">
      <c r="G604" s="92"/>
    </row>
    <row r="605" spans="7:7" x14ac:dyDescent="0.25">
      <c r="G605" s="92"/>
    </row>
    <row r="606" spans="7:7" x14ac:dyDescent="0.25">
      <c r="G606" s="92"/>
    </row>
    <row r="607" spans="7:7" x14ac:dyDescent="0.25">
      <c r="G607" s="92"/>
    </row>
    <row r="608" spans="7:7" x14ac:dyDescent="0.25">
      <c r="G608" s="92"/>
    </row>
    <row r="609" spans="7:7" x14ac:dyDescent="0.25">
      <c r="G609" s="92"/>
    </row>
    <row r="610" spans="7:7" x14ac:dyDescent="0.25">
      <c r="G610" s="92"/>
    </row>
    <row r="611" spans="7:7" x14ac:dyDescent="0.25">
      <c r="G611" s="92"/>
    </row>
    <row r="612" spans="7:7" x14ac:dyDescent="0.25">
      <c r="G612" s="92"/>
    </row>
    <row r="613" spans="7:7" x14ac:dyDescent="0.25">
      <c r="G613" s="92"/>
    </row>
    <row r="614" spans="7:7" x14ac:dyDescent="0.25">
      <c r="G614" s="92"/>
    </row>
    <row r="615" spans="7:7" x14ac:dyDescent="0.25">
      <c r="G615" s="92"/>
    </row>
    <row r="616" spans="7:7" x14ac:dyDescent="0.25">
      <c r="G616" s="92"/>
    </row>
    <row r="617" spans="7:7" x14ac:dyDescent="0.25">
      <c r="G617" s="92"/>
    </row>
    <row r="618" spans="7:7" x14ac:dyDescent="0.25">
      <c r="G618" s="92"/>
    </row>
    <row r="619" spans="7:7" x14ac:dyDescent="0.25">
      <c r="G619" s="92"/>
    </row>
    <row r="620" spans="7:7" x14ac:dyDescent="0.25">
      <c r="G620" s="92"/>
    </row>
    <row r="621" spans="7:7" x14ac:dyDescent="0.25">
      <c r="G621" s="92"/>
    </row>
    <row r="622" spans="7:7" x14ac:dyDescent="0.25">
      <c r="G622" s="92"/>
    </row>
    <row r="623" spans="7:7" x14ac:dyDescent="0.25">
      <c r="G623" s="92"/>
    </row>
    <row r="624" spans="7:7" x14ac:dyDescent="0.25">
      <c r="G624" s="92"/>
    </row>
    <row r="625" spans="7:7" x14ac:dyDescent="0.25">
      <c r="G625" s="92"/>
    </row>
    <row r="626" spans="7:7" x14ac:dyDescent="0.25">
      <c r="G626" s="92"/>
    </row>
    <row r="627" spans="7:7" x14ac:dyDescent="0.25">
      <c r="G627" s="92"/>
    </row>
    <row r="628" spans="7:7" x14ac:dyDescent="0.25">
      <c r="G628" s="92"/>
    </row>
    <row r="629" spans="7:7" x14ac:dyDescent="0.25">
      <c r="G629" s="92"/>
    </row>
    <row r="630" spans="7:7" x14ac:dyDescent="0.25">
      <c r="G630" s="92"/>
    </row>
    <row r="631" spans="7:7" x14ac:dyDescent="0.25">
      <c r="G631" s="92"/>
    </row>
    <row r="632" spans="7:7" x14ac:dyDescent="0.25">
      <c r="G632" s="92"/>
    </row>
    <row r="633" spans="7:7" x14ac:dyDescent="0.25">
      <c r="G633" s="92"/>
    </row>
    <row r="634" spans="7:7" x14ac:dyDescent="0.25">
      <c r="G634" s="92"/>
    </row>
    <row r="635" spans="7:7" x14ac:dyDescent="0.25">
      <c r="G635" s="92"/>
    </row>
    <row r="636" spans="7:7" x14ac:dyDescent="0.25">
      <c r="G636" s="92"/>
    </row>
    <row r="637" spans="7:7" x14ac:dyDescent="0.25">
      <c r="G637" s="92"/>
    </row>
    <row r="638" spans="7:7" x14ac:dyDescent="0.25">
      <c r="G638" s="92"/>
    </row>
    <row r="639" spans="7:7" x14ac:dyDescent="0.25">
      <c r="G639" s="92"/>
    </row>
    <row r="640" spans="7:7" x14ac:dyDescent="0.25">
      <c r="G640" s="92"/>
    </row>
    <row r="641" spans="7:7" x14ac:dyDescent="0.25">
      <c r="G641" s="92"/>
    </row>
    <row r="642" spans="7:7" x14ac:dyDescent="0.25">
      <c r="G642" s="92"/>
    </row>
    <row r="643" spans="7:7" x14ac:dyDescent="0.25">
      <c r="G643" s="92"/>
    </row>
    <row r="644" spans="7:7" x14ac:dyDescent="0.25">
      <c r="G644" s="92"/>
    </row>
    <row r="645" spans="7:7" x14ac:dyDescent="0.25">
      <c r="G645" s="92"/>
    </row>
    <row r="646" spans="7:7" x14ac:dyDescent="0.25">
      <c r="G646" s="92"/>
    </row>
    <row r="647" spans="7:7" x14ac:dyDescent="0.25">
      <c r="G647" s="92"/>
    </row>
    <row r="648" spans="7:7" x14ac:dyDescent="0.25">
      <c r="G648" s="92"/>
    </row>
    <row r="649" spans="7:7" x14ac:dyDescent="0.25">
      <c r="G649" s="92"/>
    </row>
    <row r="650" spans="7:7" x14ac:dyDescent="0.25">
      <c r="G650" s="92"/>
    </row>
    <row r="651" spans="7:7" x14ac:dyDescent="0.25">
      <c r="G651" s="92"/>
    </row>
    <row r="652" spans="7:7" x14ac:dyDescent="0.25">
      <c r="G652" s="92"/>
    </row>
    <row r="653" spans="7:7" x14ac:dyDescent="0.25">
      <c r="G653" s="92"/>
    </row>
    <row r="654" spans="7:7" x14ac:dyDescent="0.25">
      <c r="G654" s="92"/>
    </row>
    <row r="655" spans="7:7" x14ac:dyDescent="0.25">
      <c r="G655" s="92"/>
    </row>
    <row r="656" spans="7:7" x14ac:dyDescent="0.25">
      <c r="G656" s="92"/>
    </row>
    <row r="657" spans="7:7" x14ac:dyDescent="0.25">
      <c r="G657" s="92"/>
    </row>
    <row r="658" spans="7:7" x14ac:dyDescent="0.25">
      <c r="G658" s="92"/>
    </row>
    <row r="659" spans="7:7" x14ac:dyDescent="0.25">
      <c r="G659" s="92"/>
    </row>
    <row r="660" spans="7:7" x14ac:dyDescent="0.25">
      <c r="G660" s="92"/>
    </row>
    <row r="661" spans="7:7" x14ac:dyDescent="0.25">
      <c r="G661" s="92"/>
    </row>
    <row r="662" spans="7:7" x14ac:dyDescent="0.25">
      <c r="G662" s="92"/>
    </row>
    <row r="663" spans="7:7" x14ac:dyDescent="0.25">
      <c r="G663" s="92"/>
    </row>
    <row r="664" spans="7:7" x14ac:dyDescent="0.25">
      <c r="G664" s="92"/>
    </row>
    <row r="665" spans="7:7" x14ac:dyDescent="0.25">
      <c r="G665" s="92"/>
    </row>
    <row r="666" spans="7:7" x14ac:dyDescent="0.25">
      <c r="G666" s="92"/>
    </row>
    <row r="667" spans="7:7" x14ac:dyDescent="0.25">
      <c r="G667" s="92"/>
    </row>
    <row r="668" spans="7:7" x14ac:dyDescent="0.25">
      <c r="G668" s="92"/>
    </row>
    <row r="669" spans="7:7" x14ac:dyDescent="0.25">
      <c r="G669" s="92"/>
    </row>
    <row r="670" spans="7:7" x14ac:dyDescent="0.25">
      <c r="G670" s="92"/>
    </row>
    <row r="671" spans="7:7" x14ac:dyDescent="0.25">
      <c r="G671" s="92"/>
    </row>
    <row r="672" spans="7:7" x14ac:dyDescent="0.25">
      <c r="G672" s="92"/>
    </row>
    <row r="673" spans="7:7" x14ac:dyDescent="0.25">
      <c r="G673" s="92"/>
    </row>
    <row r="674" spans="7:7" x14ac:dyDescent="0.25">
      <c r="G674" s="92"/>
    </row>
    <row r="675" spans="7:7" x14ac:dyDescent="0.25">
      <c r="G675" s="92"/>
    </row>
    <row r="676" spans="7:7" x14ac:dyDescent="0.25">
      <c r="G676" s="92"/>
    </row>
    <row r="677" spans="7:7" x14ac:dyDescent="0.25">
      <c r="G677" s="92"/>
    </row>
    <row r="678" spans="7:7" x14ac:dyDescent="0.25">
      <c r="G678" s="92"/>
    </row>
    <row r="679" spans="7:7" x14ac:dyDescent="0.25">
      <c r="G679" s="92"/>
    </row>
    <row r="680" spans="7:7" x14ac:dyDescent="0.25">
      <c r="G680" s="92"/>
    </row>
    <row r="681" spans="7:7" x14ac:dyDescent="0.25">
      <c r="G681" s="92"/>
    </row>
    <row r="682" spans="7:7" x14ac:dyDescent="0.25">
      <c r="G682" s="92"/>
    </row>
    <row r="683" spans="7:7" x14ac:dyDescent="0.25">
      <c r="G683" s="92"/>
    </row>
    <row r="684" spans="7:7" x14ac:dyDescent="0.25">
      <c r="G684" s="92"/>
    </row>
    <row r="685" spans="7:7" x14ac:dyDescent="0.25">
      <c r="G685" s="92"/>
    </row>
    <row r="686" spans="7:7" x14ac:dyDescent="0.25">
      <c r="G686" s="92"/>
    </row>
    <row r="687" spans="7:7" x14ac:dyDescent="0.25">
      <c r="G687" s="92"/>
    </row>
    <row r="688" spans="7:7" x14ac:dyDescent="0.25">
      <c r="G688" s="92"/>
    </row>
    <row r="689" spans="7:7" x14ac:dyDescent="0.25">
      <c r="G689" s="92"/>
    </row>
    <row r="690" spans="7:7" x14ac:dyDescent="0.25">
      <c r="G690" s="92"/>
    </row>
    <row r="691" spans="7:7" x14ac:dyDescent="0.25">
      <c r="G691" s="92"/>
    </row>
    <row r="692" spans="7:7" x14ac:dyDescent="0.25">
      <c r="G692" s="92"/>
    </row>
    <row r="693" spans="7:7" x14ac:dyDescent="0.25">
      <c r="G693" s="92"/>
    </row>
    <row r="694" spans="7:7" x14ac:dyDescent="0.25">
      <c r="G694" s="92"/>
    </row>
    <row r="695" spans="7:7" x14ac:dyDescent="0.25">
      <c r="G695" s="92"/>
    </row>
    <row r="696" spans="7:7" x14ac:dyDescent="0.25">
      <c r="G696" s="92"/>
    </row>
    <row r="697" spans="7:7" x14ac:dyDescent="0.25">
      <c r="G697" s="92"/>
    </row>
    <row r="698" spans="7:7" x14ac:dyDescent="0.25">
      <c r="G698" s="92"/>
    </row>
    <row r="699" spans="7:7" x14ac:dyDescent="0.25">
      <c r="G699" s="92"/>
    </row>
    <row r="700" spans="7:7" x14ac:dyDescent="0.25">
      <c r="G700" s="92"/>
    </row>
    <row r="701" spans="7:7" x14ac:dyDescent="0.25">
      <c r="G701" s="92"/>
    </row>
    <row r="702" spans="7:7" x14ac:dyDescent="0.25">
      <c r="G702" s="92"/>
    </row>
    <row r="703" spans="7:7" x14ac:dyDescent="0.25">
      <c r="G703" s="92"/>
    </row>
    <row r="704" spans="7:7" x14ac:dyDescent="0.25">
      <c r="G704" s="92"/>
    </row>
    <row r="705" spans="7:7" x14ac:dyDescent="0.25">
      <c r="G705" s="92"/>
    </row>
    <row r="706" spans="7:7" x14ac:dyDescent="0.25">
      <c r="G706" s="92"/>
    </row>
    <row r="707" spans="7:7" x14ac:dyDescent="0.25">
      <c r="G707" s="92"/>
    </row>
    <row r="708" spans="7:7" x14ac:dyDescent="0.25">
      <c r="G708" s="92"/>
    </row>
    <row r="709" spans="7:7" x14ac:dyDescent="0.25">
      <c r="G709" s="92"/>
    </row>
    <row r="710" spans="7:7" x14ac:dyDescent="0.25">
      <c r="G710" s="92"/>
    </row>
    <row r="711" spans="7:7" x14ac:dyDescent="0.25">
      <c r="G711" s="92"/>
    </row>
    <row r="712" spans="7:7" x14ac:dyDescent="0.25">
      <c r="G712" s="92"/>
    </row>
    <row r="713" spans="7:7" x14ac:dyDescent="0.25">
      <c r="G713" s="92"/>
    </row>
    <row r="714" spans="7:7" x14ac:dyDescent="0.25">
      <c r="G714" s="92"/>
    </row>
    <row r="715" spans="7:7" x14ac:dyDescent="0.25">
      <c r="G715" s="92"/>
    </row>
    <row r="716" spans="7:7" x14ac:dyDescent="0.25">
      <c r="G716" s="92"/>
    </row>
    <row r="717" spans="7:7" x14ac:dyDescent="0.25">
      <c r="G717" s="92"/>
    </row>
    <row r="718" spans="7:7" x14ac:dyDescent="0.25">
      <c r="G718" s="92"/>
    </row>
    <row r="719" spans="7:7" x14ac:dyDescent="0.25">
      <c r="G719" s="92"/>
    </row>
    <row r="720" spans="7:7" x14ac:dyDescent="0.25">
      <c r="G720" s="92"/>
    </row>
    <row r="721" spans="7:7" x14ac:dyDescent="0.25">
      <c r="G721" s="92"/>
    </row>
    <row r="722" spans="7:7" x14ac:dyDescent="0.25">
      <c r="G722" s="92"/>
    </row>
    <row r="723" spans="7:7" x14ac:dyDescent="0.25">
      <c r="G723" s="92"/>
    </row>
    <row r="724" spans="7:7" x14ac:dyDescent="0.25">
      <c r="G724" s="92"/>
    </row>
    <row r="725" spans="7:7" x14ac:dyDescent="0.25">
      <c r="G725" s="92"/>
    </row>
    <row r="726" spans="7:7" x14ac:dyDescent="0.25">
      <c r="G726" s="92"/>
    </row>
    <row r="727" spans="7:7" x14ac:dyDescent="0.25">
      <c r="G727" s="92"/>
    </row>
    <row r="728" spans="7:7" x14ac:dyDescent="0.25">
      <c r="G728" s="92"/>
    </row>
    <row r="729" spans="7:7" x14ac:dyDescent="0.25">
      <c r="G729" s="92"/>
    </row>
    <row r="730" spans="7:7" x14ac:dyDescent="0.25">
      <c r="G730" s="92"/>
    </row>
    <row r="731" spans="7:7" x14ac:dyDescent="0.25">
      <c r="G731" s="92"/>
    </row>
    <row r="732" spans="7:7" x14ac:dyDescent="0.25">
      <c r="G732" s="92"/>
    </row>
    <row r="733" spans="7:7" x14ac:dyDescent="0.25">
      <c r="G733" s="92"/>
    </row>
    <row r="734" spans="7:7" x14ac:dyDescent="0.25">
      <c r="G734" s="92"/>
    </row>
    <row r="735" spans="7:7" x14ac:dyDescent="0.25">
      <c r="G735" s="92"/>
    </row>
    <row r="736" spans="7:7" x14ac:dyDescent="0.25">
      <c r="G736" s="92"/>
    </row>
    <row r="737" spans="7:7" x14ac:dyDescent="0.25">
      <c r="G737" s="92"/>
    </row>
    <row r="738" spans="7:7" x14ac:dyDescent="0.25">
      <c r="G738" s="92"/>
    </row>
    <row r="739" spans="7:7" x14ac:dyDescent="0.25">
      <c r="G739" s="92"/>
    </row>
    <row r="740" spans="7:7" x14ac:dyDescent="0.25">
      <c r="G740" s="92"/>
    </row>
    <row r="741" spans="7:7" x14ac:dyDescent="0.25">
      <c r="G741" s="92"/>
    </row>
    <row r="742" spans="7:7" x14ac:dyDescent="0.25">
      <c r="G742" s="92"/>
    </row>
    <row r="743" spans="7:7" x14ac:dyDescent="0.25">
      <c r="G743" s="92"/>
    </row>
    <row r="744" spans="7:7" x14ac:dyDescent="0.25">
      <c r="G744" s="92"/>
    </row>
    <row r="745" spans="7:7" x14ac:dyDescent="0.25">
      <c r="G745" s="92"/>
    </row>
    <row r="746" spans="7:7" x14ac:dyDescent="0.25">
      <c r="G746" s="92"/>
    </row>
    <row r="747" spans="7:7" x14ac:dyDescent="0.25">
      <c r="G747" s="92"/>
    </row>
    <row r="748" spans="7:7" x14ac:dyDescent="0.25">
      <c r="G748" s="92"/>
    </row>
    <row r="749" spans="7:7" x14ac:dyDescent="0.25">
      <c r="G749" s="92"/>
    </row>
    <row r="750" spans="7:7" x14ac:dyDescent="0.25">
      <c r="G750" s="92"/>
    </row>
    <row r="751" spans="7:7" x14ac:dyDescent="0.25">
      <c r="G751" s="92"/>
    </row>
    <row r="752" spans="7:7" x14ac:dyDescent="0.25">
      <c r="G752" s="92"/>
    </row>
    <row r="753" spans="7:7" x14ac:dyDescent="0.25">
      <c r="G753" s="92"/>
    </row>
    <row r="754" spans="7:7" x14ac:dyDescent="0.25">
      <c r="G754" s="92"/>
    </row>
    <row r="755" spans="7:7" x14ac:dyDescent="0.25">
      <c r="G755" s="92"/>
    </row>
    <row r="756" spans="7:7" x14ac:dyDescent="0.25">
      <c r="G756" s="92"/>
    </row>
    <row r="757" spans="7:7" x14ac:dyDescent="0.25">
      <c r="G757" s="92"/>
    </row>
    <row r="758" spans="7:7" x14ac:dyDescent="0.25">
      <c r="G758" s="92"/>
    </row>
    <row r="759" spans="7:7" x14ac:dyDescent="0.25">
      <c r="G759" s="92"/>
    </row>
    <row r="760" spans="7:7" x14ac:dyDescent="0.25">
      <c r="G760" s="92"/>
    </row>
    <row r="761" spans="7:7" x14ac:dyDescent="0.25">
      <c r="G761" s="92"/>
    </row>
    <row r="762" spans="7:7" x14ac:dyDescent="0.25">
      <c r="G762" s="92"/>
    </row>
    <row r="763" spans="7:7" x14ac:dyDescent="0.25">
      <c r="G763" s="92"/>
    </row>
    <row r="764" spans="7:7" x14ac:dyDescent="0.25">
      <c r="G764" s="92"/>
    </row>
    <row r="765" spans="7:7" x14ac:dyDescent="0.25">
      <c r="G765" s="92"/>
    </row>
    <row r="766" spans="7:7" x14ac:dyDescent="0.25">
      <c r="G766" s="92"/>
    </row>
    <row r="767" spans="7:7" x14ac:dyDescent="0.25">
      <c r="G767" s="92"/>
    </row>
    <row r="768" spans="7:7" x14ac:dyDescent="0.25">
      <c r="G768" s="92"/>
    </row>
    <row r="769" spans="7:7" x14ac:dyDescent="0.25">
      <c r="G769" s="92"/>
    </row>
    <row r="770" spans="7:7" x14ac:dyDescent="0.25">
      <c r="G770" s="92"/>
    </row>
    <row r="771" spans="7:7" x14ac:dyDescent="0.25">
      <c r="G771" s="92"/>
    </row>
    <row r="772" spans="7:7" x14ac:dyDescent="0.25">
      <c r="G772" s="92"/>
    </row>
    <row r="773" spans="7:7" x14ac:dyDescent="0.25">
      <c r="G773" s="92"/>
    </row>
    <row r="774" spans="7:7" x14ac:dyDescent="0.25">
      <c r="G774" s="92"/>
    </row>
    <row r="775" spans="7:7" x14ac:dyDescent="0.25">
      <c r="G775" s="92"/>
    </row>
    <row r="776" spans="7:7" x14ac:dyDescent="0.25">
      <c r="G776" s="92"/>
    </row>
    <row r="777" spans="7:7" x14ac:dyDescent="0.25">
      <c r="G777" s="92"/>
    </row>
    <row r="778" spans="7:7" x14ac:dyDescent="0.25">
      <c r="G778" s="92"/>
    </row>
    <row r="779" spans="7:7" x14ac:dyDescent="0.25">
      <c r="G779" s="92"/>
    </row>
    <row r="780" spans="7:7" x14ac:dyDescent="0.25">
      <c r="G780" s="92"/>
    </row>
    <row r="781" spans="7:7" x14ac:dyDescent="0.25">
      <c r="G781" s="92"/>
    </row>
    <row r="782" spans="7:7" x14ac:dyDescent="0.25">
      <c r="G782" s="92"/>
    </row>
    <row r="783" spans="7:7" x14ac:dyDescent="0.25">
      <c r="G783" s="92"/>
    </row>
    <row r="784" spans="7:7" x14ac:dyDescent="0.25">
      <c r="G784" s="92"/>
    </row>
    <row r="785" spans="7:7" x14ac:dyDescent="0.25">
      <c r="G785" s="92"/>
    </row>
    <row r="786" spans="7:7" x14ac:dyDescent="0.25">
      <c r="G786" s="92"/>
    </row>
    <row r="787" spans="7:7" x14ac:dyDescent="0.25">
      <c r="G787" s="92"/>
    </row>
    <row r="788" spans="7:7" x14ac:dyDescent="0.25">
      <c r="G788" s="92"/>
    </row>
    <row r="789" spans="7:7" x14ac:dyDescent="0.25">
      <c r="G789" s="92"/>
    </row>
    <row r="790" spans="7:7" x14ac:dyDescent="0.25">
      <c r="G790" s="92"/>
    </row>
    <row r="791" spans="7:7" x14ac:dyDescent="0.25">
      <c r="G791" s="92"/>
    </row>
    <row r="792" spans="7:7" x14ac:dyDescent="0.25">
      <c r="G792" s="92"/>
    </row>
    <row r="793" spans="7:7" x14ac:dyDescent="0.25">
      <c r="G793" s="92"/>
    </row>
    <row r="794" spans="7:7" x14ac:dyDescent="0.25">
      <c r="G794" s="92"/>
    </row>
    <row r="795" spans="7:7" x14ac:dyDescent="0.25">
      <c r="G795" s="92"/>
    </row>
    <row r="796" spans="7:7" x14ac:dyDescent="0.25">
      <c r="G796" s="92"/>
    </row>
    <row r="797" spans="7:7" x14ac:dyDescent="0.25">
      <c r="G797" s="92"/>
    </row>
    <row r="798" spans="7:7" x14ac:dyDescent="0.25">
      <c r="G798" s="92"/>
    </row>
    <row r="799" spans="7:7" x14ac:dyDescent="0.25">
      <c r="G799" s="92"/>
    </row>
    <row r="800" spans="7:7" x14ac:dyDescent="0.25">
      <c r="G800" s="92"/>
    </row>
    <row r="801" spans="7:7" x14ac:dyDescent="0.25">
      <c r="G801" s="92"/>
    </row>
    <row r="802" spans="7:7" x14ac:dyDescent="0.25">
      <c r="G802" s="92"/>
    </row>
    <row r="803" spans="7:7" x14ac:dyDescent="0.25">
      <c r="G803" s="92"/>
    </row>
    <row r="804" spans="7:7" x14ac:dyDescent="0.25">
      <c r="G804" s="92"/>
    </row>
    <row r="805" spans="7:7" x14ac:dyDescent="0.25">
      <c r="G805" s="92"/>
    </row>
    <row r="806" spans="7:7" x14ac:dyDescent="0.25">
      <c r="G806" s="92"/>
    </row>
    <row r="807" spans="7:7" x14ac:dyDescent="0.25">
      <c r="G807" s="92"/>
    </row>
    <row r="808" spans="7:7" x14ac:dyDescent="0.25">
      <c r="G808" s="92"/>
    </row>
    <row r="809" spans="7:7" x14ac:dyDescent="0.25">
      <c r="G809" s="92"/>
    </row>
    <row r="810" spans="7:7" x14ac:dyDescent="0.25">
      <c r="G810" s="92"/>
    </row>
    <row r="811" spans="7:7" x14ac:dyDescent="0.25">
      <c r="G811" s="92"/>
    </row>
    <row r="812" spans="7:7" x14ac:dyDescent="0.25">
      <c r="G812" s="92"/>
    </row>
    <row r="813" spans="7:7" x14ac:dyDescent="0.25">
      <c r="G813" s="92"/>
    </row>
    <row r="814" spans="7:7" x14ac:dyDescent="0.25">
      <c r="G814" s="92"/>
    </row>
    <row r="815" spans="7:7" x14ac:dyDescent="0.25">
      <c r="G815" s="92"/>
    </row>
    <row r="816" spans="7:7" x14ac:dyDescent="0.25">
      <c r="G816" s="92"/>
    </row>
    <row r="817" spans="7:7" x14ac:dyDescent="0.25">
      <c r="G817" s="92"/>
    </row>
    <row r="818" spans="7:7" x14ac:dyDescent="0.25">
      <c r="G818" s="92"/>
    </row>
    <row r="819" spans="7:7" x14ac:dyDescent="0.25">
      <c r="G819" s="92"/>
    </row>
    <row r="820" spans="7:7" x14ac:dyDescent="0.25">
      <c r="G820" s="92"/>
    </row>
    <row r="821" spans="7:7" x14ac:dyDescent="0.25">
      <c r="G821" s="92"/>
    </row>
    <row r="822" spans="7:7" x14ac:dyDescent="0.25">
      <c r="G822" s="92"/>
    </row>
    <row r="823" spans="7:7" x14ac:dyDescent="0.25">
      <c r="G823" s="92"/>
    </row>
    <row r="824" spans="7:7" x14ac:dyDescent="0.25">
      <c r="G824" s="92"/>
    </row>
    <row r="825" spans="7:7" x14ac:dyDescent="0.25">
      <c r="G825" s="92"/>
    </row>
    <row r="826" spans="7:7" x14ac:dyDescent="0.25">
      <c r="G826" s="92"/>
    </row>
    <row r="827" spans="7:7" x14ac:dyDescent="0.25">
      <c r="G827" s="92"/>
    </row>
    <row r="828" spans="7:7" x14ac:dyDescent="0.25">
      <c r="G828" s="92"/>
    </row>
    <row r="829" spans="7:7" x14ac:dyDescent="0.25">
      <c r="G829" s="92"/>
    </row>
    <row r="830" spans="7:7" x14ac:dyDescent="0.25">
      <c r="G830" s="92"/>
    </row>
    <row r="831" spans="7:7" x14ac:dyDescent="0.25">
      <c r="G831" s="92"/>
    </row>
    <row r="832" spans="7:7" x14ac:dyDescent="0.25">
      <c r="G832" s="92"/>
    </row>
    <row r="833" spans="7:7" x14ac:dyDescent="0.25">
      <c r="G833" s="92"/>
    </row>
    <row r="834" spans="7:7" x14ac:dyDescent="0.25">
      <c r="G834" s="92"/>
    </row>
    <row r="835" spans="7:7" x14ac:dyDescent="0.25">
      <c r="G835" s="92"/>
    </row>
    <row r="836" spans="7:7" x14ac:dyDescent="0.25">
      <c r="G836" s="92"/>
    </row>
    <row r="837" spans="7:7" x14ac:dyDescent="0.25">
      <c r="G837" s="92"/>
    </row>
    <row r="838" spans="7:7" x14ac:dyDescent="0.25">
      <c r="G838" s="92"/>
    </row>
    <row r="839" spans="7:7" x14ac:dyDescent="0.25">
      <c r="G839" s="92"/>
    </row>
    <row r="840" spans="7:7" x14ac:dyDescent="0.25">
      <c r="G840" s="92"/>
    </row>
    <row r="841" spans="7:7" x14ac:dyDescent="0.25">
      <c r="G841" s="92"/>
    </row>
    <row r="842" spans="7:7" x14ac:dyDescent="0.25">
      <c r="G842" s="92"/>
    </row>
    <row r="843" spans="7:7" x14ac:dyDescent="0.25">
      <c r="G843" s="92"/>
    </row>
    <row r="844" spans="7:7" x14ac:dyDescent="0.25">
      <c r="G844" s="92"/>
    </row>
    <row r="845" spans="7:7" x14ac:dyDescent="0.25">
      <c r="G845" s="92"/>
    </row>
    <row r="846" spans="7:7" x14ac:dyDescent="0.25">
      <c r="G846" s="92"/>
    </row>
    <row r="847" spans="7:7" x14ac:dyDescent="0.25">
      <c r="G847" s="92"/>
    </row>
    <row r="848" spans="7:7" x14ac:dyDescent="0.25">
      <c r="G848" s="92"/>
    </row>
    <row r="849" spans="7:7" x14ac:dyDescent="0.25">
      <c r="G849" s="92"/>
    </row>
    <row r="850" spans="7:7" x14ac:dyDescent="0.25">
      <c r="G850" s="92"/>
    </row>
    <row r="851" spans="7:7" x14ac:dyDescent="0.25">
      <c r="G851" s="92"/>
    </row>
    <row r="852" spans="7:7" x14ac:dyDescent="0.25">
      <c r="G852" s="92"/>
    </row>
    <row r="853" spans="7:7" x14ac:dyDescent="0.25">
      <c r="G853" s="92"/>
    </row>
    <row r="854" spans="7:7" x14ac:dyDescent="0.25">
      <c r="G854" s="92"/>
    </row>
    <row r="855" spans="7:7" x14ac:dyDescent="0.25">
      <c r="G855" s="92"/>
    </row>
    <row r="856" spans="7:7" x14ac:dyDescent="0.25">
      <c r="G856" s="92"/>
    </row>
    <row r="857" spans="7:7" x14ac:dyDescent="0.25">
      <c r="G857" s="92"/>
    </row>
    <row r="858" spans="7:7" x14ac:dyDescent="0.25">
      <c r="G858" s="92"/>
    </row>
    <row r="859" spans="7:7" x14ac:dyDescent="0.25">
      <c r="G859" s="92"/>
    </row>
    <row r="860" spans="7:7" x14ac:dyDescent="0.25">
      <c r="G860" s="92"/>
    </row>
    <row r="861" spans="7:7" x14ac:dyDescent="0.25">
      <c r="G861" s="92"/>
    </row>
    <row r="862" spans="7:7" x14ac:dyDescent="0.25">
      <c r="G862" s="92"/>
    </row>
    <row r="863" spans="7:7" x14ac:dyDescent="0.25">
      <c r="G863" s="92"/>
    </row>
    <row r="864" spans="7:7" x14ac:dyDescent="0.25">
      <c r="G864" s="92"/>
    </row>
    <row r="865" spans="7:7" x14ac:dyDescent="0.25">
      <c r="G865" s="92"/>
    </row>
    <row r="866" spans="7:7" x14ac:dyDescent="0.25">
      <c r="G866" s="92"/>
    </row>
    <row r="867" spans="7:7" x14ac:dyDescent="0.25">
      <c r="G867" s="92"/>
    </row>
    <row r="868" spans="7:7" x14ac:dyDescent="0.25">
      <c r="G868" s="92"/>
    </row>
    <row r="869" spans="7:7" x14ac:dyDescent="0.25">
      <c r="G869" s="92"/>
    </row>
    <row r="870" spans="7:7" x14ac:dyDescent="0.25">
      <c r="G870" s="92"/>
    </row>
    <row r="871" spans="7:7" x14ac:dyDescent="0.25">
      <c r="G871" s="92"/>
    </row>
    <row r="872" spans="7:7" x14ac:dyDescent="0.25">
      <c r="G872" s="92"/>
    </row>
    <row r="873" spans="7:7" x14ac:dyDescent="0.25">
      <c r="G873" s="92"/>
    </row>
    <row r="874" spans="7:7" x14ac:dyDescent="0.25">
      <c r="G874" s="92"/>
    </row>
    <row r="875" spans="7:7" x14ac:dyDescent="0.25">
      <c r="G875" s="92"/>
    </row>
    <row r="876" spans="7:7" x14ac:dyDescent="0.25">
      <c r="G876" s="92"/>
    </row>
    <row r="877" spans="7:7" x14ac:dyDescent="0.25">
      <c r="G877" s="92"/>
    </row>
    <row r="878" spans="7:7" x14ac:dyDescent="0.25">
      <c r="G878" s="92"/>
    </row>
    <row r="879" spans="7:7" x14ac:dyDescent="0.25">
      <c r="G879" s="92"/>
    </row>
    <row r="880" spans="7:7" x14ac:dyDescent="0.25">
      <c r="G880" s="92"/>
    </row>
    <row r="881" spans="7:7" x14ac:dyDescent="0.25">
      <c r="G881" s="92"/>
    </row>
    <row r="882" spans="7:7" x14ac:dyDescent="0.25">
      <c r="G882" s="92"/>
    </row>
    <row r="883" spans="7:7" x14ac:dyDescent="0.25">
      <c r="G883" s="92"/>
    </row>
    <row r="884" spans="7:7" x14ac:dyDescent="0.25">
      <c r="G884" s="92"/>
    </row>
    <row r="885" spans="7:7" x14ac:dyDescent="0.25">
      <c r="G885" s="92"/>
    </row>
    <row r="886" spans="7:7" x14ac:dyDescent="0.25">
      <c r="G886" s="92"/>
    </row>
    <row r="887" spans="7:7" x14ac:dyDescent="0.25">
      <c r="G887" s="92"/>
    </row>
    <row r="888" spans="7:7" x14ac:dyDescent="0.25">
      <c r="G888" s="92"/>
    </row>
    <row r="889" spans="7:7" x14ac:dyDescent="0.25">
      <c r="G889" s="92"/>
    </row>
    <row r="890" spans="7:7" x14ac:dyDescent="0.25">
      <c r="G890" s="92"/>
    </row>
    <row r="891" spans="7:7" x14ac:dyDescent="0.25">
      <c r="G891" s="92"/>
    </row>
    <row r="892" spans="7:7" x14ac:dyDescent="0.25">
      <c r="G892" s="92"/>
    </row>
    <row r="893" spans="7:7" x14ac:dyDescent="0.25">
      <c r="G893" s="92"/>
    </row>
    <row r="894" spans="7:7" x14ac:dyDescent="0.25">
      <c r="G894" s="92"/>
    </row>
    <row r="895" spans="7:7" x14ac:dyDescent="0.25">
      <c r="G895" s="92"/>
    </row>
    <row r="896" spans="7:7" x14ac:dyDescent="0.25">
      <c r="G896" s="92"/>
    </row>
    <row r="897" spans="7:7" x14ac:dyDescent="0.25">
      <c r="G897" s="92"/>
    </row>
    <row r="898" spans="7:7" x14ac:dyDescent="0.25">
      <c r="G898" s="92"/>
    </row>
    <row r="899" spans="7:7" x14ac:dyDescent="0.25">
      <c r="G899" s="92"/>
    </row>
    <row r="900" spans="7:7" x14ac:dyDescent="0.25">
      <c r="G900" s="92"/>
    </row>
    <row r="901" spans="7:7" x14ac:dyDescent="0.25">
      <c r="G901" s="92"/>
    </row>
    <row r="902" spans="7:7" x14ac:dyDescent="0.25">
      <c r="G902" s="92"/>
    </row>
    <row r="903" spans="7:7" x14ac:dyDescent="0.25">
      <c r="G903" s="92"/>
    </row>
    <row r="904" spans="7:7" x14ac:dyDescent="0.25">
      <c r="G904" s="92"/>
    </row>
    <row r="905" spans="7:7" x14ac:dyDescent="0.25">
      <c r="G905" s="92"/>
    </row>
    <row r="906" spans="7:7" x14ac:dyDescent="0.25">
      <c r="G906" s="92"/>
    </row>
    <row r="907" spans="7:7" x14ac:dyDescent="0.25">
      <c r="G907" s="92"/>
    </row>
    <row r="908" spans="7:7" x14ac:dyDescent="0.25">
      <c r="G908" s="92"/>
    </row>
    <row r="909" spans="7:7" x14ac:dyDescent="0.25">
      <c r="G909" s="92"/>
    </row>
    <row r="910" spans="7:7" x14ac:dyDescent="0.25">
      <c r="G910" s="92"/>
    </row>
    <row r="911" spans="7:7" x14ac:dyDescent="0.25">
      <c r="G911" s="92"/>
    </row>
    <row r="912" spans="7:7" x14ac:dyDescent="0.25">
      <c r="G912" s="92"/>
    </row>
    <row r="913" spans="7:7" x14ac:dyDescent="0.25">
      <c r="G913" s="92"/>
    </row>
    <row r="914" spans="7:7" x14ac:dyDescent="0.25">
      <c r="G914" s="92"/>
    </row>
    <row r="915" spans="7:7" x14ac:dyDescent="0.25">
      <c r="G915" s="92"/>
    </row>
    <row r="916" spans="7:7" x14ac:dyDescent="0.25">
      <c r="G916" s="92"/>
    </row>
    <row r="917" spans="7:7" x14ac:dyDescent="0.25">
      <c r="G917" s="92"/>
    </row>
    <row r="918" spans="7:7" x14ac:dyDescent="0.25">
      <c r="G918" s="92"/>
    </row>
    <row r="919" spans="7:7" x14ac:dyDescent="0.25">
      <c r="G919" s="92"/>
    </row>
    <row r="920" spans="7:7" x14ac:dyDescent="0.25">
      <c r="G920" s="92"/>
    </row>
    <row r="921" spans="7:7" x14ac:dyDescent="0.25">
      <c r="G921" s="92"/>
    </row>
    <row r="922" spans="7:7" x14ac:dyDescent="0.25">
      <c r="G922" s="92"/>
    </row>
    <row r="923" spans="7:7" x14ac:dyDescent="0.25">
      <c r="G923" s="92"/>
    </row>
    <row r="924" spans="7:7" x14ac:dyDescent="0.25">
      <c r="G924" s="92"/>
    </row>
    <row r="925" spans="7:7" x14ac:dyDescent="0.25">
      <c r="G925" s="92"/>
    </row>
    <row r="926" spans="7:7" x14ac:dyDescent="0.25">
      <c r="G926" s="92"/>
    </row>
    <row r="927" spans="7:7" x14ac:dyDescent="0.25">
      <c r="G927" s="92"/>
    </row>
    <row r="928" spans="7:7" x14ac:dyDescent="0.25">
      <c r="G928" s="92"/>
    </row>
    <row r="929" spans="7:7" x14ac:dyDescent="0.25">
      <c r="G929" s="92"/>
    </row>
    <row r="930" spans="7:7" x14ac:dyDescent="0.25">
      <c r="G930" s="92"/>
    </row>
    <row r="931" spans="7:7" x14ac:dyDescent="0.25">
      <c r="G931" s="92"/>
    </row>
    <row r="932" spans="7:7" x14ac:dyDescent="0.25">
      <c r="G932" s="92"/>
    </row>
    <row r="933" spans="7:7" x14ac:dyDescent="0.25">
      <c r="G933" s="92"/>
    </row>
    <row r="934" spans="7:7" x14ac:dyDescent="0.25">
      <c r="G934" s="92"/>
    </row>
    <row r="935" spans="7:7" x14ac:dyDescent="0.25">
      <c r="G935" s="92"/>
    </row>
    <row r="936" spans="7:7" x14ac:dyDescent="0.25">
      <c r="G936" s="92"/>
    </row>
    <row r="937" spans="7:7" x14ac:dyDescent="0.25">
      <c r="G937" s="92"/>
    </row>
    <row r="938" spans="7:7" x14ac:dyDescent="0.25">
      <c r="G938" s="92"/>
    </row>
    <row r="939" spans="7:7" x14ac:dyDescent="0.25">
      <c r="G939" s="92"/>
    </row>
    <row r="940" spans="7:7" x14ac:dyDescent="0.25">
      <c r="G940" s="92"/>
    </row>
    <row r="941" spans="7:7" x14ac:dyDescent="0.25">
      <c r="G941" s="92"/>
    </row>
    <row r="942" spans="7:7" x14ac:dyDescent="0.25">
      <c r="G942" s="92"/>
    </row>
    <row r="943" spans="7:7" x14ac:dyDescent="0.25">
      <c r="G943" s="92"/>
    </row>
    <row r="944" spans="7:7" x14ac:dyDescent="0.25">
      <c r="G944" s="92"/>
    </row>
    <row r="945" spans="7:7" x14ac:dyDescent="0.25">
      <c r="G945" s="92"/>
    </row>
    <row r="946" spans="7:7" x14ac:dyDescent="0.25">
      <c r="G946" s="92"/>
    </row>
    <row r="947" spans="7:7" x14ac:dyDescent="0.25">
      <c r="G947" s="92"/>
    </row>
    <row r="948" spans="7:7" x14ac:dyDescent="0.25">
      <c r="G948" s="92"/>
    </row>
    <row r="949" spans="7:7" x14ac:dyDescent="0.25">
      <c r="G949" s="92"/>
    </row>
    <row r="950" spans="7:7" x14ac:dyDescent="0.25">
      <c r="G950" s="92"/>
    </row>
    <row r="951" spans="7:7" x14ac:dyDescent="0.25">
      <c r="G951" s="92"/>
    </row>
    <row r="952" spans="7:7" x14ac:dyDescent="0.25">
      <c r="G952" s="92"/>
    </row>
    <row r="953" spans="7:7" x14ac:dyDescent="0.25">
      <c r="G953" s="92"/>
    </row>
    <row r="954" spans="7:7" x14ac:dyDescent="0.25">
      <c r="G954" s="92"/>
    </row>
    <row r="955" spans="7:7" x14ac:dyDescent="0.25">
      <c r="G955" s="92"/>
    </row>
    <row r="956" spans="7:7" x14ac:dyDescent="0.25">
      <c r="G956" s="92"/>
    </row>
    <row r="957" spans="7:7" x14ac:dyDescent="0.25">
      <c r="G957" s="92"/>
    </row>
    <row r="958" spans="7:7" x14ac:dyDescent="0.25">
      <c r="G958" s="92"/>
    </row>
    <row r="959" spans="7:7" x14ac:dyDescent="0.25">
      <c r="G959" s="92"/>
    </row>
    <row r="960" spans="7:7" x14ac:dyDescent="0.25">
      <c r="G960" s="92"/>
    </row>
    <row r="961" spans="7:7" x14ac:dyDescent="0.25">
      <c r="G961" s="92"/>
    </row>
    <row r="962" spans="7:7" x14ac:dyDescent="0.25">
      <c r="G962" s="92"/>
    </row>
    <row r="963" spans="7:7" x14ac:dyDescent="0.25">
      <c r="G963" s="92"/>
    </row>
    <row r="964" spans="7:7" x14ac:dyDescent="0.25">
      <c r="G964" s="92"/>
    </row>
    <row r="965" spans="7:7" x14ac:dyDescent="0.25">
      <c r="G965" s="92"/>
    </row>
    <row r="966" spans="7:7" x14ac:dyDescent="0.25">
      <c r="G966" s="92"/>
    </row>
    <row r="967" spans="7:7" x14ac:dyDescent="0.25">
      <c r="G967" s="92"/>
    </row>
    <row r="968" spans="7:7" x14ac:dyDescent="0.25">
      <c r="G968" s="92"/>
    </row>
    <row r="969" spans="7:7" x14ac:dyDescent="0.25">
      <c r="G969" s="92"/>
    </row>
    <row r="970" spans="7:7" x14ac:dyDescent="0.25">
      <c r="G970" s="92"/>
    </row>
    <row r="971" spans="7:7" x14ac:dyDescent="0.25">
      <c r="G971" s="92"/>
    </row>
    <row r="972" spans="7:7" x14ac:dyDescent="0.25">
      <c r="G972" s="92"/>
    </row>
    <row r="973" spans="7:7" x14ac:dyDescent="0.25">
      <c r="G973" s="92"/>
    </row>
    <row r="974" spans="7:7" x14ac:dyDescent="0.25">
      <c r="G974" s="92"/>
    </row>
    <row r="975" spans="7:7" x14ac:dyDescent="0.25">
      <c r="G975" s="92"/>
    </row>
    <row r="976" spans="7:7" x14ac:dyDescent="0.25">
      <c r="G976" s="92"/>
    </row>
    <row r="977" spans="7:7" x14ac:dyDescent="0.25">
      <c r="G977" s="92"/>
    </row>
    <row r="978" spans="7:7" x14ac:dyDescent="0.25">
      <c r="G978" s="92"/>
    </row>
    <row r="979" spans="7:7" x14ac:dyDescent="0.25">
      <c r="G979" s="92"/>
    </row>
    <row r="980" spans="7:7" x14ac:dyDescent="0.25">
      <c r="G980" s="92"/>
    </row>
    <row r="981" spans="7:7" x14ac:dyDescent="0.25">
      <c r="G981" s="92"/>
    </row>
    <row r="982" spans="7:7" x14ac:dyDescent="0.25">
      <c r="G982" s="92"/>
    </row>
    <row r="983" spans="7:7" x14ac:dyDescent="0.25">
      <c r="G983" s="92"/>
    </row>
    <row r="984" spans="7:7" x14ac:dyDescent="0.25">
      <c r="G984" s="92"/>
    </row>
    <row r="985" spans="7:7" x14ac:dyDescent="0.25">
      <c r="G985" s="92"/>
    </row>
    <row r="986" spans="7:7" x14ac:dyDescent="0.25">
      <c r="G986" s="92"/>
    </row>
    <row r="987" spans="7:7" x14ac:dyDescent="0.25">
      <c r="G987" s="92"/>
    </row>
    <row r="988" spans="7:7" x14ac:dyDescent="0.25">
      <c r="G988" s="92"/>
    </row>
    <row r="989" spans="7:7" x14ac:dyDescent="0.25">
      <c r="G989" s="92"/>
    </row>
    <row r="990" spans="7:7" x14ac:dyDescent="0.25">
      <c r="G990" s="92"/>
    </row>
    <row r="991" spans="7:7" x14ac:dyDescent="0.25">
      <c r="G991" s="92"/>
    </row>
    <row r="992" spans="7:7" x14ac:dyDescent="0.25">
      <c r="G992" s="92"/>
    </row>
    <row r="993" spans="7:7" x14ac:dyDescent="0.25">
      <c r="G993" s="92"/>
    </row>
    <row r="994" spans="7:7" x14ac:dyDescent="0.25">
      <c r="G994" s="92"/>
    </row>
    <row r="995" spans="7:7" x14ac:dyDescent="0.25">
      <c r="G995" s="92"/>
    </row>
    <row r="996" spans="7:7" x14ac:dyDescent="0.25">
      <c r="G996" s="92"/>
    </row>
    <row r="997" spans="7:7" x14ac:dyDescent="0.25">
      <c r="G997" s="92"/>
    </row>
    <row r="998" spans="7:7" x14ac:dyDescent="0.25">
      <c r="G998" s="92"/>
    </row>
    <row r="999" spans="7:7" x14ac:dyDescent="0.25">
      <c r="G999" s="92"/>
    </row>
    <row r="1000" spans="7:7" x14ac:dyDescent="0.25">
      <c r="G1000" s="92"/>
    </row>
    <row r="1001" spans="7:7" x14ac:dyDescent="0.25">
      <c r="G1001" s="92"/>
    </row>
    <row r="1002" spans="7:7" x14ac:dyDescent="0.25">
      <c r="G1002" s="92"/>
    </row>
    <row r="1003" spans="7:7" x14ac:dyDescent="0.25">
      <c r="G1003" s="92"/>
    </row>
    <row r="1004" spans="7:7" x14ac:dyDescent="0.25">
      <c r="G1004" s="92"/>
    </row>
    <row r="1005" spans="7:7" x14ac:dyDescent="0.25">
      <c r="G1005" s="92"/>
    </row>
    <row r="1006" spans="7:7" x14ac:dyDescent="0.25">
      <c r="G1006" s="92"/>
    </row>
    <row r="1007" spans="7:7" x14ac:dyDescent="0.25">
      <c r="G1007" s="92"/>
    </row>
    <row r="1008" spans="7:7" x14ac:dyDescent="0.25">
      <c r="G1008" s="92"/>
    </row>
    <row r="1009" spans="7:7" x14ac:dyDescent="0.25">
      <c r="G1009" s="92"/>
    </row>
    <row r="1010" spans="7:7" x14ac:dyDescent="0.25">
      <c r="G1010" s="92"/>
    </row>
    <row r="1011" spans="7:7" x14ac:dyDescent="0.25">
      <c r="G1011" s="92"/>
    </row>
    <row r="1012" spans="7:7" x14ac:dyDescent="0.25">
      <c r="G1012" s="92"/>
    </row>
    <row r="1013" spans="7:7" x14ac:dyDescent="0.25">
      <c r="G1013" s="92"/>
    </row>
    <row r="1014" spans="7:7" x14ac:dyDescent="0.25">
      <c r="G1014" s="92"/>
    </row>
    <row r="1015" spans="7:7" x14ac:dyDescent="0.25">
      <c r="G1015" s="92"/>
    </row>
    <row r="1016" spans="7:7" x14ac:dyDescent="0.25">
      <c r="G1016" s="92"/>
    </row>
    <row r="1017" spans="7:7" x14ac:dyDescent="0.25">
      <c r="G1017" s="92"/>
    </row>
    <row r="1018" spans="7:7" x14ac:dyDescent="0.25">
      <c r="G1018" s="92"/>
    </row>
    <row r="1019" spans="7:7" x14ac:dyDescent="0.25">
      <c r="G1019" s="92"/>
    </row>
    <row r="1020" spans="7:7" x14ac:dyDescent="0.25">
      <c r="G1020" s="92"/>
    </row>
    <row r="1021" spans="7:7" x14ac:dyDescent="0.25">
      <c r="G1021" s="92"/>
    </row>
    <row r="1022" spans="7:7" x14ac:dyDescent="0.25">
      <c r="G1022" s="92"/>
    </row>
    <row r="1023" spans="7:7" x14ac:dyDescent="0.25">
      <c r="G1023" s="92"/>
    </row>
    <row r="1024" spans="7:7" x14ac:dyDescent="0.25">
      <c r="G1024" s="92"/>
    </row>
    <row r="1025" spans="7:7" x14ac:dyDescent="0.25">
      <c r="G1025" s="92"/>
    </row>
    <row r="1026" spans="7:7" x14ac:dyDescent="0.25">
      <c r="G1026" s="92"/>
    </row>
    <row r="1027" spans="7:7" x14ac:dyDescent="0.25">
      <c r="G1027" s="92"/>
    </row>
    <row r="1028" spans="7:7" x14ac:dyDescent="0.25">
      <c r="G1028" s="92"/>
    </row>
    <row r="1029" spans="7:7" x14ac:dyDescent="0.25">
      <c r="G1029" s="92"/>
    </row>
    <row r="1030" spans="7:7" x14ac:dyDescent="0.25">
      <c r="G1030" s="92"/>
    </row>
    <row r="1031" spans="7:7" x14ac:dyDescent="0.25">
      <c r="G1031" s="92"/>
    </row>
    <row r="1032" spans="7:7" x14ac:dyDescent="0.25">
      <c r="G1032" s="92"/>
    </row>
    <row r="1033" spans="7:7" x14ac:dyDescent="0.25">
      <c r="G1033" s="92"/>
    </row>
    <row r="1034" spans="7:7" x14ac:dyDescent="0.25">
      <c r="G1034" s="92"/>
    </row>
  </sheetData>
  <autoFilter ref="C1:C377" xr:uid="{00000000-0009-0000-0000-000000000000}"/>
  <mergeCells count="3">
    <mergeCell ref="D337:F337"/>
    <mergeCell ref="D368:F368"/>
    <mergeCell ref="C3:D3"/>
  </mergeCells>
  <printOptions horizontalCentered="1"/>
  <pageMargins left="0.39370078740157483" right="0.39370078740157483" top="0.39370078740157483" bottom="0.39370078740157483" header="0" footer="0"/>
  <pageSetup scale="52" fitToHeight="0" orientation="portrait" r:id="rId1"/>
  <headerFooter>
    <oddHeader>&amp;R&amp;P de</oddHeader>
  </headerFooter>
  <rowBreaks count="1" manualBreakCount="1">
    <brk id="29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8186-6029-441D-81D6-3C48C28CF2B8}">
  <sheetPr>
    <pageSetUpPr fitToPage="1"/>
  </sheetPr>
  <dimension ref="A1:Z1020"/>
  <sheetViews>
    <sheetView showGridLines="0" tabSelected="1" view="pageBreakPreview" topLeftCell="A380" zoomScale="70" zoomScaleNormal="100" zoomScaleSheetLayoutView="70" workbookViewId="0">
      <selection activeCell="A342" sqref="A342:XFD342"/>
    </sheetView>
  </sheetViews>
  <sheetFormatPr baseColWidth="10" defaultColWidth="14.42578125" defaultRowHeight="15" customHeight="1" outlineLevelRow="1" x14ac:dyDescent="0.25"/>
  <cols>
    <col min="1" max="1" width="7.5703125" style="116" customWidth="1"/>
    <col min="2" max="2" width="25" style="116" customWidth="1"/>
    <col min="3" max="3" width="60.7109375" style="116" customWidth="1"/>
    <col min="4" max="4" width="16.42578125" style="116" customWidth="1"/>
    <col min="5" max="5" width="15.140625" style="116" customWidth="1"/>
    <col min="6" max="6" width="24" style="116" customWidth="1"/>
    <col min="7" max="7" width="33.42578125" style="116" customWidth="1"/>
    <col min="8" max="8" width="6.7109375" style="116" customWidth="1"/>
    <col min="9" max="16384" width="14.42578125" style="116"/>
  </cols>
  <sheetData>
    <row r="1" spans="1:8" ht="15" customHeight="1" x14ac:dyDescent="0.3">
      <c r="A1" s="114"/>
      <c r="B1" s="114"/>
      <c r="C1" s="114"/>
      <c r="D1" s="114"/>
      <c r="E1" s="114"/>
      <c r="F1" s="114"/>
      <c r="G1" s="115"/>
      <c r="H1" s="114"/>
    </row>
    <row r="2" spans="1:8" ht="15" customHeight="1" thickBot="1" x14ac:dyDescent="0.35">
      <c r="A2" s="114"/>
      <c r="B2" s="114"/>
      <c r="C2" s="114"/>
      <c r="D2" s="114"/>
      <c r="E2" s="114"/>
      <c r="F2" s="114"/>
      <c r="G2" s="115"/>
      <c r="H2" s="114"/>
    </row>
    <row r="3" spans="1:8" ht="27" customHeight="1" thickTop="1" x14ac:dyDescent="0.3">
      <c r="A3" s="114"/>
      <c r="B3" s="117" t="s">
        <v>0</v>
      </c>
      <c r="C3" s="118" t="s">
        <v>1</v>
      </c>
      <c r="D3" s="119"/>
      <c r="E3" s="114"/>
      <c r="F3" s="114"/>
      <c r="G3" s="115"/>
      <c r="H3" s="114"/>
    </row>
    <row r="4" spans="1:8" ht="19.5" customHeight="1" x14ac:dyDescent="0.3">
      <c r="A4" s="114"/>
      <c r="B4" s="120" t="s">
        <v>2</v>
      </c>
      <c r="C4" s="121" t="s">
        <v>3</v>
      </c>
      <c r="D4" s="122"/>
      <c r="E4" s="114"/>
      <c r="F4" s="114"/>
      <c r="G4" s="115"/>
      <c r="H4" s="114"/>
    </row>
    <row r="5" spans="1:8" ht="32.25" customHeight="1" thickBot="1" x14ac:dyDescent="0.35">
      <c r="A5" s="114"/>
      <c r="B5" s="123" t="s">
        <v>4</v>
      </c>
      <c r="C5" s="124"/>
      <c r="D5" s="125">
        <v>45170</v>
      </c>
      <c r="E5" s="114"/>
      <c r="F5" s="114"/>
      <c r="G5" s="115"/>
      <c r="H5" s="114"/>
    </row>
    <row r="6" spans="1:8" ht="16.5" customHeight="1" thickTop="1" x14ac:dyDescent="0.3">
      <c r="A6" s="114"/>
      <c r="B6" s="126"/>
      <c r="C6" s="127"/>
      <c r="D6" s="128"/>
      <c r="E6" s="128"/>
      <c r="F6" s="129"/>
      <c r="G6" s="130"/>
      <c r="H6" s="114"/>
    </row>
    <row r="7" spans="1:8" ht="16.5" customHeight="1" x14ac:dyDescent="0.3">
      <c r="A7" s="114"/>
      <c r="B7" s="131" t="s">
        <v>5</v>
      </c>
      <c r="C7" s="131"/>
      <c r="D7" s="131"/>
      <c r="E7" s="131"/>
      <c r="F7" s="131"/>
      <c r="G7" s="132"/>
      <c r="H7" s="114"/>
    </row>
    <row r="8" spans="1:8" ht="14.25" customHeight="1" x14ac:dyDescent="0.3">
      <c r="A8" s="114"/>
      <c r="B8" s="133" t="s">
        <v>6</v>
      </c>
      <c r="C8" s="133" t="s">
        <v>7</v>
      </c>
      <c r="D8" s="133" t="s">
        <v>8</v>
      </c>
      <c r="E8" s="133" t="s">
        <v>9</v>
      </c>
      <c r="F8" s="133" t="s">
        <v>10</v>
      </c>
      <c r="G8" s="133" t="s">
        <v>11</v>
      </c>
      <c r="H8" s="114"/>
    </row>
    <row r="9" spans="1:8" ht="5.25" customHeight="1" thickBot="1" x14ac:dyDescent="0.35">
      <c r="A9" s="114"/>
      <c r="B9" s="114"/>
      <c r="C9" s="127"/>
      <c r="D9" s="128"/>
      <c r="E9" s="128"/>
      <c r="F9" s="129"/>
      <c r="G9" s="129"/>
      <c r="H9" s="114"/>
    </row>
    <row r="10" spans="1:8" ht="16.5" customHeight="1" thickBot="1" x14ac:dyDescent="0.35">
      <c r="A10" s="114"/>
      <c r="B10" s="134" t="s">
        <v>12</v>
      </c>
      <c r="C10" s="134"/>
      <c r="D10" s="134"/>
      <c r="E10" s="134"/>
      <c r="F10" s="134"/>
      <c r="G10" s="134"/>
      <c r="H10" s="114"/>
    </row>
    <row r="11" spans="1:8" ht="5.25" customHeight="1" thickBot="1" x14ac:dyDescent="0.35">
      <c r="A11" s="114"/>
      <c r="B11" s="114"/>
      <c r="C11" s="114"/>
      <c r="D11" s="114"/>
      <c r="E11" s="114"/>
      <c r="F11" s="114"/>
      <c r="G11" s="114"/>
      <c r="H11" s="114"/>
    </row>
    <row r="12" spans="1:8" ht="16.5" customHeight="1" thickBot="1" x14ac:dyDescent="0.35">
      <c r="A12" s="114"/>
      <c r="B12" s="135" t="s">
        <v>13</v>
      </c>
      <c r="C12" s="136"/>
      <c r="D12" s="136"/>
      <c r="E12" s="136"/>
      <c r="F12" s="136"/>
      <c r="G12" s="137"/>
      <c r="H12" s="114"/>
    </row>
    <row r="13" spans="1:8" ht="16.5" customHeight="1" x14ac:dyDescent="0.3">
      <c r="A13" s="114"/>
      <c r="B13" s="138">
        <v>1.01</v>
      </c>
      <c r="C13" s="139" t="s">
        <v>14</v>
      </c>
      <c r="D13" s="139" t="s">
        <v>15</v>
      </c>
      <c r="E13" s="139"/>
      <c r="F13" s="139"/>
      <c r="G13" s="140"/>
      <c r="H13" s="114"/>
    </row>
    <row r="14" spans="1:8" ht="115.5" outlineLevel="1" x14ac:dyDescent="0.3">
      <c r="A14" s="114"/>
      <c r="B14" s="141" t="s">
        <v>16</v>
      </c>
      <c r="C14" s="142" t="s">
        <v>17</v>
      </c>
      <c r="D14" s="143" t="s">
        <v>73</v>
      </c>
      <c r="E14" s="143">
        <v>246.73</v>
      </c>
      <c r="F14" s="144"/>
      <c r="G14" s="145"/>
      <c r="H14" s="114"/>
    </row>
    <row r="15" spans="1:8" ht="115.5" outlineLevel="1" x14ac:dyDescent="0.3">
      <c r="A15" s="114"/>
      <c r="B15" s="141" t="s">
        <v>19</v>
      </c>
      <c r="C15" s="142" t="s">
        <v>20</v>
      </c>
      <c r="D15" s="143" t="s">
        <v>616</v>
      </c>
      <c r="E15" s="143">
        <v>60</v>
      </c>
      <c r="F15" s="144"/>
      <c r="G15" s="145"/>
      <c r="H15" s="114"/>
    </row>
    <row r="16" spans="1:8" ht="16.5" customHeight="1" x14ac:dyDescent="0.3">
      <c r="A16" s="114"/>
      <c r="B16" s="146"/>
      <c r="C16" s="147"/>
      <c r="D16" s="148"/>
      <c r="E16" s="148"/>
      <c r="F16" s="149" t="s">
        <v>22</v>
      </c>
      <c r="G16" s="150">
        <f>SUM(G13:G15)</f>
        <v>0</v>
      </c>
      <c r="H16" s="114"/>
    </row>
    <row r="17" spans="1:8" ht="16.5" customHeight="1" x14ac:dyDescent="0.3">
      <c r="A17" s="114"/>
      <c r="B17" s="138">
        <v>1.02</v>
      </c>
      <c r="C17" s="139" t="s">
        <v>23</v>
      </c>
      <c r="D17" s="139" t="s">
        <v>15</v>
      </c>
      <c r="E17" s="139"/>
      <c r="F17" s="139"/>
      <c r="G17" s="140"/>
      <c r="H17" s="114"/>
    </row>
    <row r="18" spans="1:8" ht="99" outlineLevel="1" x14ac:dyDescent="0.3">
      <c r="A18" s="114"/>
      <c r="B18" s="141" t="s">
        <v>24</v>
      </c>
      <c r="C18" s="142" t="s">
        <v>25</v>
      </c>
      <c r="D18" s="143" t="s">
        <v>73</v>
      </c>
      <c r="E18" s="143">
        <v>246.76</v>
      </c>
      <c r="F18" s="144"/>
      <c r="G18" s="145"/>
      <c r="H18" s="114"/>
    </row>
    <row r="19" spans="1:8" ht="66" outlineLevel="1" x14ac:dyDescent="0.3">
      <c r="A19" s="114"/>
      <c r="B19" s="141" t="s">
        <v>26</v>
      </c>
      <c r="C19" s="142" t="s">
        <v>27</v>
      </c>
      <c r="D19" s="143" t="s">
        <v>616</v>
      </c>
      <c r="E19" s="143">
        <v>89.97</v>
      </c>
      <c r="F19" s="144"/>
      <c r="G19" s="145"/>
      <c r="H19" s="114"/>
    </row>
    <row r="20" spans="1:8" ht="82.5" outlineLevel="1" x14ac:dyDescent="0.3">
      <c r="A20" s="151"/>
      <c r="B20" s="152" t="s">
        <v>28</v>
      </c>
      <c r="C20" s="153" t="s">
        <v>29</v>
      </c>
      <c r="D20" s="154" t="s">
        <v>616</v>
      </c>
      <c r="E20" s="155">
        <v>28.37</v>
      </c>
      <c r="F20" s="156"/>
      <c r="G20" s="157"/>
      <c r="H20" s="151"/>
    </row>
    <row r="21" spans="1:8" ht="82.5" outlineLevel="1" x14ac:dyDescent="0.3">
      <c r="A21" s="114"/>
      <c r="B21" s="141" t="s">
        <v>30</v>
      </c>
      <c r="C21" s="147" t="s">
        <v>31</v>
      </c>
      <c r="D21" s="158" t="s">
        <v>18</v>
      </c>
      <c r="E21" s="158">
        <v>78.849999999999994</v>
      </c>
      <c r="F21" s="159"/>
      <c r="G21" s="145"/>
      <c r="H21" s="114"/>
    </row>
    <row r="22" spans="1:8" ht="115.5" outlineLevel="1" x14ac:dyDescent="0.3">
      <c r="A22" s="114"/>
      <c r="B22" s="141" t="s">
        <v>19</v>
      </c>
      <c r="C22" s="142" t="s">
        <v>20</v>
      </c>
      <c r="D22" s="143" t="s">
        <v>616</v>
      </c>
      <c r="E22" s="143">
        <v>30</v>
      </c>
      <c r="F22" s="144"/>
      <c r="G22" s="145"/>
      <c r="H22" s="114"/>
    </row>
    <row r="23" spans="1:8" ht="16.5" customHeight="1" x14ac:dyDescent="0.3">
      <c r="A23" s="114"/>
      <c r="B23" s="146"/>
      <c r="C23" s="147"/>
      <c r="D23" s="148"/>
      <c r="E23" s="148"/>
      <c r="F23" s="149" t="s">
        <v>32</v>
      </c>
      <c r="G23" s="150">
        <f>SUM(G17:G22)</f>
        <v>0</v>
      </c>
      <c r="H23" s="114"/>
    </row>
    <row r="24" spans="1:8" ht="16.5" customHeight="1" x14ac:dyDescent="0.3">
      <c r="A24" s="114"/>
      <c r="B24" s="138">
        <v>1.03</v>
      </c>
      <c r="C24" s="139" t="s">
        <v>33</v>
      </c>
      <c r="D24" s="139" t="s">
        <v>15</v>
      </c>
      <c r="E24" s="139"/>
      <c r="F24" s="139"/>
      <c r="G24" s="140"/>
      <c r="H24" s="114"/>
    </row>
    <row r="25" spans="1:8" ht="141.75" customHeight="1" outlineLevel="1" x14ac:dyDescent="0.3">
      <c r="A25" s="114"/>
      <c r="B25" s="160" t="s">
        <v>34</v>
      </c>
      <c r="C25" s="147" t="s">
        <v>35</v>
      </c>
      <c r="D25" s="158" t="s">
        <v>36</v>
      </c>
      <c r="E25" s="158">
        <v>1</v>
      </c>
      <c r="F25" s="159"/>
      <c r="G25" s="145"/>
      <c r="H25" s="114"/>
    </row>
    <row r="26" spans="1:8" ht="165.75" customHeight="1" outlineLevel="1" x14ac:dyDescent="0.3">
      <c r="A26" s="114"/>
      <c r="B26" s="160" t="s">
        <v>37</v>
      </c>
      <c r="C26" s="147" t="s">
        <v>38</v>
      </c>
      <c r="D26" s="158" t="s">
        <v>36</v>
      </c>
      <c r="E26" s="158">
        <v>3</v>
      </c>
      <c r="F26" s="159"/>
      <c r="G26" s="145"/>
      <c r="H26" s="114"/>
    </row>
    <row r="27" spans="1:8" ht="125.25" customHeight="1" outlineLevel="1" x14ac:dyDescent="0.3">
      <c r="A27" s="114"/>
      <c r="B27" s="160" t="s">
        <v>39</v>
      </c>
      <c r="C27" s="147" t="s">
        <v>40</v>
      </c>
      <c r="D27" s="158" t="s">
        <v>36</v>
      </c>
      <c r="E27" s="158">
        <v>2</v>
      </c>
      <c r="F27" s="159"/>
      <c r="G27" s="145"/>
      <c r="H27" s="114"/>
    </row>
    <row r="28" spans="1:8" ht="129.75" customHeight="1" outlineLevel="1" x14ac:dyDescent="0.3">
      <c r="A28" s="114"/>
      <c r="B28" s="160" t="s">
        <v>41</v>
      </c>
      <c r="C28" s="147" t="s">
        <v>42</v>
      </c>
      <c r="D28" s="158" t="s">
        <v>36</v>
      </c>
      <c r="E28" s="158">
        <v>2</v>
      </c>
      <c r="F28" s="159"/>
      <c r="G28" s="145"/>
      <c r="H28" s="114"/>
    </row>
    <row r="29" spans="1:8" ht="129.75" customHeight="1" outlineLevel="1" x14ac:dyDescent="0.3">
      <c r="A29" s="114"/>
      <c r="B29" s="160" t="s">
        <v>43</v>
      </c>
      <c r="C29" s="147" t="s">
        <v>44</v>
      </c>
      <c r="D29" s="158" t="s">
        <v>36</v>
      </c>
      <c r="E29" s="158">
        <v>1</v>
      </c>
      <c r="F29" s="159"/>
      <c r="G29" s="145"/>
      <c r="H29" s="114"/>
    </row>
    <row r="30" spans="1:8" ht="123.75" customHeight="1" outlineLevel="1" x14ac:dyDescent="0.3">
      <c r="A30" s="114"/>
      <c r="B30" s="161" t="s">
        <v>45</v>
      </c>
      <c r="C30" s="147" t="s">
        <v>46</v>
      </c>
      <c r="D30" s="158" t="s">
        <v>47</v>
      </c>
      <c r="E30" s="158">
        <v>29.57</v>
      </c>
      <c r="F30" s="159"/>
      <c r="G30" s="145"/>
      <c r="H30" s="114"/>
    </row>
    <row r="31" spans="1:8" ht="123.75" customHeight="1" outlineLevel="1" x14ac:dyDescent="0.3">
      <c r="A31" s="114"/>
      <c r="B31" s="161" t="s">
        <v>48</v>
      </c>
      <c r="C31" s="147" t="s">
        <v>49</v>
      </c>
      <c r="D31" s="158" t="s">
        <v>36</v>
      </c>
      <c r="E31" s="158">
        <v>1</v>
      </c>
      <c r="F31" s="162"/>
      <c r="G31" s="145"/>
      <c r="H31" s="114"/>
    </row>
    <row r="32" spans="1:8" ht="128.25" customHeight="1" outlineLevel="1" x14ac:dyDescent="0.3">
      <c r="A32" s="114"/>
      <c r="B32" s="161" t="s">
        <v>50</v>
      </c>
      <c r="C32" s="147" t="s">
        <v>51</v>
      </c>
      <c r="D32" s="158" t="s">
        <v>36</v>
      </c>
      <c r="E32" s="158">
        <v>1</v>
      </c>
      <c r="F32" s="162"/>
      <c r="G32" s="145"/>
      <c r="H32" s="114"/>
    </row>
    <row r="33" spans="1:8" ht="128.25" customHeight="1" outlineLevel="1" x14ac:dyDescent="0.3">
      <c r="A33" s="114"/>
      <c r="B33" s="161" t="s">
        <v>52</v>
      </c>
      <c r="C33" s="147" t="s">
        <v>53</v>
      </c>
      <c r="D33" s="158" t="s">
        <v>36</v>
      </c>
      <c r="E33" s="158">
        <v>1</v>
      </c>
      <c r="F33" s="159"/>
      <c r="G33" s="145"/>
      <c r="H33" s="114"/>
    </row>
    <row r="34" spans="1:8" ht="100.5" customHeight="1" outlineLevel="1" x14ac:dyDescent="0.3">
      <c r="A34" s="114"/>
      <c r="B34" s="161" t="s">
        <v>54</v>
      </c>
      <c r="C34" s="147" t="s">
        <v>55</v>
      </c>
      <c r="D34" s="158" t="s">
        <v>36</v>
      </c>
      <c r="E34" s="158">
        <v>1</v>
      </c>
      <c r="F34" s="159"/>
      <c r="G34" s="145"/>
      <c r="H34" s="114"/>
    </row>
    <row r="35" spans="1:8" ht="84.75" customHeight="1" outlineLevel="1" x14ac:dyDescent="0.3">
      <c r="A35" s="114"/>
      <c r="B35" s="161" t="s">
        <v>56</v>
      </c>
      <c r="C35" s="147" t="s">
        <v>57</v>
      </c>
      <c r="D35" s="158" t="s">
        <v>36</v>
      </c>
      <c r="E35" s="158">
        <v>1</v>
      </c>
      <c r="F35" s="162"/>
      <c r="G35" s="145"/>
      <c r="H35" s="114"/>
    </row>
    <row r="36" spans="1:8" ht="71.25" customHeight="1" outlineLevel="1" x14ac:dyDescent="0.3">
      <c r="A36" s="114"/>
      <c r="B36" s="161" t="s">
        <v>58</v>
      </c>
      <c r="C36" s="147" t="s">
        <v>59</v>
      </c>
      <c r="D36" s="158" t="s">
        <v>36</v>
      </c>
      <c r="E36" s="158">
        <v>1</v>
      </c>
      <c r="F36" s="162"/>
      <c r="G36" s="145"/>
      <c r="H36" s="114"/>
    </row>
    <row r="37" spans="1:8" ht="71.25" customHeight="1" outlineLevel="1" x14ac:dyDescent="0.3">
      <c r="A37" s="114"/>
      <c r="B37" s="161" t="s">
        <v>60</v>
      </c>
      <c r="C37" s="147" t="s">
        <v>61</v>
      </c>
      <c r="D37" s="158" t="s">
        <v>36</v>
      </c>
      <c r="E37" s="158">
        <v>1</v>
      </c>
      <c r="F37" s="162"/>
      <c r="G37" s="145"/>
      <c r="H37" s="114"/>
    </row>
    <row r="38" spans="1:8" ht="71.25" customHeight="1" outlineLevel="1" x14ac:dyDescent="0.3">
      <c r="A38" s="114"/>
      <c r="B38" s="161" t="s">
        <v>62</v>
      </c>
      <c r="C38" s="147" t="s">
        <v>63</v>
      </c>
      <c r="D38" s="158" t="s">
        <v>36</v>
      </c>
      <c r="E38" s="158">
        <v>1</v>
      </c>
      <c r="F38" s="162"/>
      <c r="G38" s="145"/>
      <c r="H38" s="114"/>
    </row>
    <row r="39" spans="1:8" ht="71.25" customHeight="1" outlineLevel="1" x14ac:dyDescent="0.3">
      <c r="A39" s="114"/>
      <c r="B39" s="161" t="s">
        <v>64</v>
      </c>
      <c r="C39" s="147" t="s">
        <v>65</v>
      </c>
      <c r="D39" s="158" t="s">
        <v>47</v>
      </c>
      <c r="E39" s="158">
        <v>20.239999999999998</v>
      </c>
      <c r="F39" s="162"/>
      <c r="G39" s="145"/>
      <c r="H39" s="114"/>
    </row>
    <row r="40" spans="1:8" ht="71.25" customHeight="1" outlineLevel="1" x14ac:dyDescent="0.3">
      <c r="A40" s="114"/>
      <c r="B40" s="161" t="s">
        <v>66</v>
      </c>
      <c r="C40" s="147" t="s">
        <v>67</v>
      </c>
      <c r="D40" s="158" t="s">
        <v>47</v>
      </c>
      <c r="E40" s="158">
        <v>13.26</v>
      </c>
      <c r="F40" s="162"/>
      <c r="G40" s="145"/>
      <c r="H40" s="114"/>
    </row>
    <row r="41" spans="1:8" ht="71.25" customHeight="1" outlineLevel="1" x14ac:dyDescent="0.3">
      <c r="A41" s="114"/>
      <c r="B41" s="161" t="s">
        <v>68</v>
      </c>
      <c r="C41" s="147" t="s">
        <v>69</v>
      </c>
      <c r="D41" s="158" t="s">
        <v>36</v>
      </c>
      <c r="E41" s="158">
        <v>1</v>
      </c>
      <c r="F41" s="162"/>
      <c r="G41" s="145"/>
      <c r="H41" s="114"/>
    </row>
    <row r="42" spans="1:8" ht="71.25" customHeight="1" outlineLevel="1" x14ac:dyDescent="0.3">
      <c r="A42" s="114"/>
      <c r="B42" s="161" t="s">
        <v>71</v>
      </c>
      <c r="C42" s="147" t="s">
        <v>694</v>
      </c>
      <c r="D42" s="158" t="s">
        <v>73</v>
      </c>
      <c r="E42" s="158">
        <v>149.87</v>
      </c>
      <c r="F42" s="162"/>
      <c r="G42" s="145"/>
      <c r="H42" s="114"/>
    </row>
    <row r="43" spans="1:8" ht="16.5" customHeight="1" x14ac:dyDescent="0.3">
      <c r="A43" s="114"/>
      <c r="B43" s="146"/>
      <c r="C43" s="147"/>
      <c r="D43" s="148"/>
      <c r="E43" s="148"/>
      <c r="F43" s="149" t="s">
        <v>74</v>
      </c>
      <c r="G43" s="150">
        <f>SUM(G25:G42)</f>
        <v>0</v>
      </c>
      <c r="H43" s="114"/>
    </row>
    <row r="44" spans="1:8" ht="16.5" customHeight="1" x14ac:dyDescent="0.3">
      <c r="A44" s="114"/>
      <c r="B44" s="138">
        <v>1.04</v>
      </c>
      <c r="C44" s="139" t="s">
        <v>75</v>
      </c>
      <c r="D44" s="139" t="s">
        <v>15</v>
      </c>
      <c r="E44" s="139"/>
      <c r="F44" s="139"/>
      <c r="G44" s="140"/>
      <c r="H44" s="114"/>
    </row>
    <row r="45" spans="1:8" ht="115.5" outlineLevel="1" x14ac:dyDescent="0.3">
      <c r="A45" s="114"/>
      <c r="B45" s="141" t="s">
        <v>76</v>
      </c>
      <c r="C45" s="142" t="s">
        <v>658</v>
      </c>
      <c r="D45" s="143" t="s">
        <v>78</v>
      </c>
      <c r="E45" s="143">
        <v>54</v>
      </c>
      <c r="F45" s="144"/>
      <c r="G45" s="145"/>
      <c r="H45" s="114"/>
    </row>
    <row r="46" spans="1:8" ht="115.5" outlineLevel="1" x14ac:dyDescent="0.3">
      <c r="A46" s="114"/>
      <c r="B46" s="161" t="s">
        <v>92</v>
      </c>
      <c r="C46" s="147" t="s">
        <v>659</v>
      </c>
      <c r="D46" s="158" t="s">
        <v>73</v>
      </c>
      <c r="E46" s="158">
        <v>290.7</v>
      </c>
      <c r="F46" s="163"/>
      <c r="G46" s="145"/>
      <c r="H46" s="114"/>
    </row>
    <row r="47" spans="1:8" ht="99" outlineLevel="1" x14ac:dyDescent="0.3">
      <c r="A47" s="114"/>
      <c r="B47" s="161" t="s">
        <v>94</v>
      </c>
      <c r="C47" s="147" t="s">
        <v>95</v>
      </c>
      <c r="D47" s="158" t="s">
        <v>36</v>
      </c>
      <c r="E47" s="158">
        <v>20</v>
      </c>
      <c r="F47" s="163"/>
      <c r="G47" s="145"/>
      <c r="H47" s="114"/>
    </row>
    <row r="48" spans="1:8" ht="165" outlineLevel="1" x14ac:dyDescent="0.3">
      <c r="A48" s="114"/>
      <c r="B48" s="141" t="s">
        <v>660</v>
      </c>
      <c r="C48" s="147" t="s">
        <v>661</v>
      </c>
      <c r="D48" s="158" t="s">
        <v>47</v>
      </c>
      <c r="E48" s="158">
        <v>131.19999999999999</v>
      </c>
      <c r="F48" s="163"/>
      <c r="G48" s="145"/>
      <c r="H48" s="114"/>
    </row>
    <row r="49" spans="1:8" ht="231" outlineLevel="1" x14ac:dyDescent="0.3">
      <c r="A49" s="114"/>
      <c r="B49" s="141" t="s">
        <v>662</v>
      </c>
      <c r="C49" s="147" t="s">
        <v>663</v>
      </c>
      <c r="D49" s="158" t="s">
        <v>36</v>
      </c>
      <c r="E49" s="158">
        <v>1</v>
      </c>
      <c r="F49" s="163"/>
      <c r="G49" s="145"/>
      <c r="H49" s="114"/>
    </row>
    <row r="50" spans="1:8" ht="165" outlineLevel="1" x14ac:dyDescent="0.3">
      <c r="A50" s="114"/>
      <c r="B50" s="141" t="s">
        <v>96</v>
      </c>
      <c r="C50" s="147" t="s">
        <v>664</v>
      </c>
      <c r="D50" s="158" t="s">
        <v>98</v>
      </c>
      <c r="E50" s="158">
        <v>3112.77</v>
      </c>
      <c r="F50" s="163"/>
      <c r="G50" s="145"/>
      <c r="H50" s="114"/>
    </row>
    <row r="51" spans="1:8" ht="231" outlineLevel="1" x14ac:dyDescent="0.3">
      <c r="A51" s="114"/>
      <c r="B51" s="141" t="s">
        <v>665</v>
      </c>
      <c r="C51" s="147" t="s">
        <v>666</v>
      </c>
      <c r="D51" s="158" t="s">
        <v>36</v>
      </c>
      <c r="E51" s="158">
        <v>1</v>
      </c>
      <c r="F51" s="163"/>
      <c r="G51" s="145"/>
      <c r="H51" s="114"/>
    </row>
    <row r="52" spans="1:8" ht="66" outlineLevel="1" x14ac:dyDescent="0.3">
      <c r="A52" s="114"/>
      <c r="B52" s="141" t="s">
        <v>99</v>
      </c>
      <c r="C52" s="147" t="s">
        <v>100</v>
      </c>
      <c r="D52" s="158" t="s">
        <v>18</v>
      </c>
      <c r="E52" s="158">
        <v>85.56</v>
      </c>
      <c r="F52" s="163"/>
      <c r="G52" s="145"/>
      <c r="H52" s="114"/>
    </row>
    <row r="53" spans="1:8" ht="231" outlineLevel="1" x14ac:dyDescent="0.3">
      <c r="A53" s="114"/>
      <c r="B53" s="141" t="s">
        <v>667</v>
      </c>
      <c r="C53" s="147" t="s">
        <v>668</v>
      </c>
      <c r="D53" s="158" t="s">
        <v>36</v>
      </c>
      <c r="E53" s="158">
        <v>1</v>
      </c>
      <c r="F53" s="159"/>
      <c r="G53" s="145"/>
      <c r="H53" s="114"/>
    </row>
    <row r="54" spans="1:8" ht="214.5" outlineLevel="1" x14ac:dyDescent="0.3">
      <c r="A54" s="114"/>
      <c r="B54" s="141" t="s">
        <v>669</v>
      </c>
      <c r="C54" s="147" t="s">
        <v>670</v>
      </c>
      <c r="D54" s="158" t="s">
        <v>36</v>
      </c>
      <c r="E54" s="158">
        <v>1</v>
      </c>
      <c r="F54" s="159"/>
      <c r="G54" s="145"/>
      <c r="H54" s="114"/>
    </row>
    <row r="55" spans="1:8" ht="214.5" outlineLevel="1" x14ac:dyDescent="0.3">
      <c r="A55" s="114"/>
      <c r="B55" s="141" t="s">
        <v>671</v>
      </c>
      <c r="C55" s="147" t="s">
        <v>672</v>
      </c>
      <c r="D55" s="158" t="s">
        <v>36</v>
      </c>
      <c r="E55" s="158">
        <v>2</v>
      </c>
      <c r="F55" s="159"/>
      <c r="G55" s="145"/>
      <c r="H55" s="114"/>
    </row>
    <row r="56" spans="1:8" ht="99" outlineLevel="1" x14ac:dyDescent="0.3">
      <c r="A56" s="114"/>
      <c r="B56" s="141" t="s">
        <v>673</v>
      </c>
      <c r="C56" s="147" t="s">
        <v>674</v>
      </c>
      <c r="D56" s="158" t="s">
        <v>47</v>
      </c>
      <c r="E56" s="158">
        <v>19.940000000000001</v>
      </c>
      <c r="F56" s="159"/>
      <c r="G56" s="145"/>
      <c r="H56" s="114"/>
    </row>
    <row r="57" spans="1:8" ht="165" outlineLevel="1" x14ac:dyDescent="0.3">
      <c r="A57" s="114"/>
      <c r="B57" s="141" t="s">
        <v>675</v>
      </c>
      <c r="C57" s="147" t="s">
        <v>676</v>
      </c>
      <c r="D57" s="158" t="s">
        <v>47</v>
      </c>
      <c r="E57" s="158">
        <v>19.940000000000001</v>
      </c>
      <c r="F57" s="159"/>
      <c r="G57" s="145"/>
      <c r="H57" s="114"/>
    </row>
    <row r="58" spans="1:8" ht="115.5" outlineLevel="1" x14ac:dyDescent="0.3">
      <c r="A58" s="114"/>
      <c r="B58" s="141" t="s">
        <v>677</v>
      </c>
      <c r="C58" s="147" t="s">
        <v>678</v>
      </c>
      <c r="D58" s="158" t="s">
        <v>47</v>
      </c>
      <c r="E58" s="158">
        <v>6.4</v>
      </c>
      <c r="F58" s="159"/>
      <c r="G58" s="145"/>
      <c r="H58" s="114"/>
    </row>
    <row r="59" spans="1:8" ht="99" outlineLevel="1" x14ac:dyDescent="0.3">
      <c r="A59" s="114"/>
      <c r="B59" s="141" t="s">
        <v>656</v>
      </c>
      <c r="C59" s="147" t="s">
        <v>679</v>
      </c>
      <c r="D59" s="158" t="s">
        <v>47</v>
      </c>
      <c r="E59" s="158">
        <v>19.940000000000001</v>
      </c>
      <c r="F59" s="159"/>
      <c r="G59" s="145"/>
      <c r="H59" s="114"/>
    </row>
    <row r="60" spans="1:8" ht="165" outlineLevel="1" x14ac:dyDescent="0.3">
      <c r="A60" s="114"/>
      <c r="B60" s="141" t="s">
        <v>657</v>
      </c>
      <c r="C60" s="147" t="s">
        <v>680</v>
      </c>
      <c r="D60" s="158" t="s">
        <v>73</v>
      </c>
      <c r="E60" s="158">
        <v>55.72</v>
      </c>
      <c r="F60" s="159"/>
      <c r="G60" s="145"/>
      <c r="H60" s="114"/>
    </row>
    <row r="61" spans="1:8" ht="148.5" outlineLevel="1" x14ac:dyDescent="0.3">
      <c r="A61" s="114"/>
      <c r="B61" s="141" t="s">
        <v>681</v>
      </c>
      <c r="C61" s="147" t="s">
        <v>682</v>
      </c>
      <c r="D61" s="158" t="s">
        <v>621</v>
      </c>
      <c r="E61" s="158">
        <v>39.880000000000003</v>
      </c>
      <c r="F61" s="159"/>
      <c r="G61" s="145"/>
      <c r="H61" s="114"/>
    </row>
    <row r="62" spans="1:8" ht="231" outlineLevel="1" x14ac:dyDescent="0.3">
      <c r="A62" s="114"/>
      <c r="B62" s="141" t="s">
        <v>683</v>
      </c>
      <c r="C62" s="147" t="s">
        <v>684</v>
      </c>
      <c r="D62" s="158" t="s">
        <v>36</v>
      </c>
      <c r="E62" s="158">
        <v>1</v>
      </c>
      <c r="F62" s="159"/>
      <c r="G62" s="145"/>
      <c r="H62" s="114"/>
    </row>
    <row r="63" spans="1:8" ht="231" outlineLevel="1" x14ac:dyDescent="0.3">
      <c r="A63" s="114"/>
      <c r="B63" s="141" t="s">
        <v>685</v>
      </c>
      <c r="C63" s="147" t="s">
        <v>686</v>
      </c>
      <c r="D63" s="158" t="s">
        <v>36</v>
      </c>
      <c r="E63" s="158">
        <v>1</v>
      </c>
      <c r="F63" s="159"/>
      <c r="G63" s="145"/>
      <c r="H63" s="114"/>
    </row>
    <row r="64" spans="1:8" ht="231" outlineLevel="1" x14ac:dyDescent="0.3">
      <c r="A64" s="114"/>
      <c r="B64" s="141" t="s">
        <v>687</v>
      </c>
      <c r="C64" s="147" t="s">
        <v>688</v>
      </c>
      <c r="D64" s="158" t="s">
        <v>36</v>
      </c>
      <c r="E64" s="158">
        <v>1</v>
      </c>
      <c r="F64" s="159"/>
      <c r="G64" s="145"/>
      <c r="H64" s="114"/>
    </row>
    <row r="65" spans="1:8" ht="214.5" outlineLevel="1" x14ac:dyDescent="0.3">
      <c r="A65" s="114"/>
      <c r="B65" s="141" t="s">
        <v>689</v>
      </c>
      <c r="C65" s="147" t="s">
        <v>690</v>
      </c>
      <c r="D65" s="158" t="s">
        <v>36</v>
      </c>
      <c r="E65" s="158">
        <v>1</v>
      </c>
      <c r="F65" s="159"/>
      <c r="G65" s="145"/>
      <c r="H65" s="114"/>
    </row>
    <row r="66" spans="1:8" ht="231" outlineLevel="1" x14ac:dyDescent="0.3">
      <c r="A66" s="114"/>
      <c r="B66" s="141" t="s">
        <v>691</v>
      </c>
      <c r="C66" s="147" t="s">
        <v>692</v>
      </c>
      <c r="D66" s="158" t="s">
        <v>36</v>
      </c>
      <c r="E66" s="158">
        <v>2</v>
      </c>
      <c r="F66" s="159"/>
      <c r="G66" s="145"/>
      <c r="H66" s="114"/>
    </row>
    <row r="67" spans="1:8" ht="16.5" customHeight="1" x14ac:dyDescent="0.3">
      <c r="A67" s="114"/>
      <c r="B67" s="146"/>
      <c r="C67" s="147"/>
      <c r="D67" s="148"/>
      <c r="E67" s="148"/>
      <c r="F67" s="149" t="s">
        <v>109</v>
      </c>
      <c r="G67" s="150">
        <f>SUM(G44:G66)</f>
        <v>0</v>
      </c>
      <c r="H67" s="114"/>
    </row>
    <row r="68" spans="1:8" ht="16.5" customHeight="1" x14ac:dyDescent="0.3">
      <c r="A68" s="114"/>
      <c r="B68" s="138">
        <v>1.05</v>
      </c>
      <c r="C68" s="139" t="s">
        <v>110</v>
      </c>
      <c r="D68" s="139" t="s">
        <v>15</v>
      </c>
      <c r="E68" s="139"/>
      <c r="F68" s="139"/>
      <c r="G68" s="140"/>
      <c r="H68" s="114"/>
    </row>
    <row r="69" spans="1:8" ht="117.75" customHeight="1" outlineLevel="1" x14ac:dyDescent="0.3">
      <c r="A69" s="114"/>
      <c r="B69" s="146" t="s">
        <v>693</v>
      </c>
      <c r="C69" s="147" t="s">
        <v>111</v>
      </c>
      <c r="D69" s="158" t="s">
        <v>18</v>
      </c>
      <c r="E69" s="158">
        <v>177.6</v>
      </c>
      <c r="F69" s="159"/>
      <c r="G69" s="164"/>
      <c r="H69" s="114"/>
    </row>
    <row r="70" spans="1:8" ht="53.25" customHeight="1" outlineLevel="1" x14ac:dyDescent="0.3">
      <c r="A70" s="114"/>
      <c r="B70" s="146" t="s">
        <v>112</v>
      </c>
      <c r="C70" s="147" t="s">
        <v>113</v>
      </c>
      <c r="D70" s="158" t="s">
        <v>73</v>
      </c>
      <c r="E70" s="158">
        <v>76.11</v>
      </c>
      <c r="F70" s="159"/>
      <c r="G70" s="164"/>
      <c r="H70" s="114"/>
    </row>
    <row r="71" spans="1:8" ht="53.25" customHeight="1" outlineLevel="1" x14ac:dyDescent="0.3">
      <c r="A71" s="114"/>
      <c r="B71" s="146" t="s">
        <v>114</v>
      </c>
      <c r="C71" s="147" t="s">
        <v>115</v>
      </c>
      <c r="D71" s="158" t="s">
        <v>73</v>
      </c>
      <c r="E71" s="158">
        <v>154.61000000000001</v>
      </c>
      <c r="F71" s="159"/>
      <c r="G71" s="164"/>
      <c r="H71" s="114"/>
    </row>
    <row r="72" spans="1:8" ht="70.5" customHeight="1" outlineLevel="1" x14ac:dyDescent="0.3">
      <c r="A72" s="114"/>
      <c r="B72" s="141" t="s">
        <v>116</v>
      </c>
      <c r="C72" s="147" t="s">
        <v>117</v>
      </c>
      <c r="D72" s="158" t="s">
        <v>18</v>
      </c>
      <c r="E72" s="158">
        <v>215.62</v>
      </c>
      <c r="F72" s="159"/>
      <c r="G72" s="164"/>
      <c r="H72" s="114"/>
    </row>
    <row r="73" spans="1:8" ht="16.5" customHeight="1" x14ac:dyDescent="0.3">
      <c r="A73" s="114"/>
      <c r="B73" s="146"/>
      <c r="C73" s="147"/>
      <c r="D73" s="148"/>
      <c r="E73" s="148"/>
      <c r="F73" s="149" t="s">
        <v>118</v>
      </c>
      <c r="G73" s="150">
        <f>SUM(G69:G72)</f>
        <v>0</v>
      </c>
      <c r="H73" s="114"/>
    </row>
    <row r="74" spans="1:8" ht="16.5" customHeight="1" x14ac:dyDescent="0.3">
      <c r="A74" s="114"/>
      <c r="B74" s="138">
        <v>1.06</v>
      </c>
      <c r="C74" s="139" t="s">
        <v>119</v>
      </c>
      <c r="D74" s="139" t="s">
        <v>15</v>
      </c>
      <c r="E74" s="139"/>
      <c r="F74" s="139"/>
      <c r="G74" s="140"/>
      <c r="H74" s="114"/>
    </row>
    <row r="75" spans="1:8" ht="66" outlineLevel="1" x14ac:dyDescent="0.3">
      <c r="A75" s="114"/>
      <c r="B75" s="146" t="s">
        <v>120</v>
      </c>
      <c r="C75" s="147" t="s">
        <v>121</v>
      </c>
      <c r="D75" s="158" t="s">
        <v>73</v>
      </c>
      <c r="E75" s="158">
        <v>260.88</v>
      </c>
      <c r="F75" s="159"/>
      <c r="G75" s="164"/>
      <c r="H75" s="114"/>
    </row>
    <row r="76" spans="1:8" ht="82.5" outlineLevel="1" x14ac:dyDescent="0.3">
      <c r="A76" s="114"/>
      <c r="B76" s="146" t="s">
        <v>122</v>
      </c>
      <c r="C76" s="147" t="s">
        <v>123</v>
      </c>
      <c r="D76" s="158" t="s">
        <v>47</v>
      </c>
      <c r="E76" s="158">
        <v>172.2</v>
      </c>
      <c r="F76" s="159"/>
      <c r="G76" s="164"/>
      <c r="H76" s="114"/>
    </row>
    <row r="77" spans="1:8" ht="132" outlineLevel="1" x14ac:dyDescent="0.3">
      <c r="A77" s="114"/>
      <c r="B77" s="146" t="s">
        <v>128</v>
      </c>
      <c r="C77" s="147" t="s">
        <v>129</v>
      </c>
      <c r="D77" s="158" t="s">
        <v>47</v>
      </c>
      <c r="E77" s="158">
        <v>42.79</v>
      </c>
      <c r="F77" s="159"/>
      <c r="G77" s="164"/>
      <c r="H77" s="114"/>
    </row>
    <row r="78" spans="1:8" ht="66" outlineLevel="1" x14ac:dyDescent="0.3">
      <c r="A78" s="114"/>
      <c r="B78" s="146" t="s">
        <v>130</v>
      </c>
      <c r="C78" s="147" t="s">
        <v>131</v>
      </c>
      <c r="D78" s="158" t="s">
        <v>73</v>
      </c>
      <c r="E78" s="158">
        <v>85.56</v>
      </c>
      <c r="F78" s="159"/>
      <c r="G78" s="164"/>
      <c r="H78" s="114"/>
    </row>
    <row r="79" spans="1:8" ht="82.5" outlineLevel="1" x14ac:dyDescent="0.3">
      <c r="A79" s="114"/>
      <c r="B79" s="146" t="s">
        <v>132</v>
      </c>
      <c r="C79" s="147" t="s">
        <v>133</v>
      </c>
      <c r="D79" s="158" t="s">
        <v>47</v>
      </c>
      <c r="E79" s="158">
        <v>99.36</v>
      </c>
      <c r="F79" s="159"/>
      <c r="G79" s="164"/>
      <c r="H79" s="114"/>
    </row>
    <row r="80" spans="1:8" ht="115.5" outlineLevel="1" x14ac:dyDescent="0.3">
      <c r="A80" s="114"/>
      <c r="B80" s="165" t="s">
        <v>134</v>
      </c>
      <c r="C80" s="147" t="s">
        <v>135</v>
      </c>
      <c r="D80" s="158" t="s">
        <v>73</v>
      </c>
      <c r="E80" s="158">
        <v>38.83</v>
      </c>
      <c r="F80" s="159"/>
      <c r="G80" s="164"/>
      <c r="H80" s="114"/>
    </row>
    <row r="81" spans="1:8" ht="16.5" customHeight="1" x14ac:dyDescent="0.3">
      <c r="A81" s="114"/>
      <c r="B81" s="146"/>
      <c r="C81" s="147"/>
      <c r="D81" s="148"/>
      <c r="E81" s="148"/>
      <c r="F81" s="149" t="s">
        <v>136</v>
      </c>
      <c r="G81" s="150">
        <f>SUM(G74:G80)</f>
        <v>0</v>
      </c>
      <c r="H81" s="114"/>
    </row>
    <row r="82" spans="1:8" ht="16.5" customHeight="1" x14ac:dyDescent="0.3">
      <c r="A82" s="114"/>
      <c r="B82" s="138">
        <v>1.07</v>
      </c>
      <c r="C82" s="139" t="s">
        <v>137</v>
      </c>
      <c r="D82" s="139" t="s">
        <v>15</v>
      </c>
      <c r="E82" s="139"/>
      <c r="F82" s="139"/>
      <c r="G82" s="140"/>
      <c r="H82" s="114"/>
    </row>
    <row r="83" spans="1:8" ht="198" outlineLevel="1" x14ac:dyDescent="0.3">
      <c r="A83" s="114"/>
      <c r="B83" s="146" t="s">
        <v>138</v>
      </c>
      <c r="C83" s="147" t="s">
        <v>695</v>
      </c>
      <c r="D83" s="158" t="s">
        <v>70</v>
      </c>
      <c r="E83" s="158">
        <v>5</v>
      </c>
      <c r="F83" s="159"/>
      <c r="G83" s="164"/>
      <c r="H83" s="114"/>
    </row>
    <row r="84" spans="1:8" ht="181.5" outlineLevel="1" x14ac:dyDescent="0.3">
      <c r="A84" s="114"/>
      <c r="B84" s="146" t="s">
        <v>696</v>
      </c>
      <c r="C84" s="147" t="s">
        <v>141</v>
      </c>
      <c r="D84" s="158" t="s">
        <v>36</v>
      </c>
      <c r="E84" s="158">
        <v>1</v>
      </c>
      <c r="F84" s="159"/>
      <c r="G84" s="164"/>
      <c r="H84" s="114"/>
    </row>
    <row r="85" spans="1:8" ht="181.5" outlineLevel="1" x14ac:dyDescent="0.3">
      <c r="A85" s="114"/>
      <c r="B85" s="146" t="s">
        <v>142</v>
      </c>
      <c r="C85" s="147" t="s">
        <v>143</v>
      </c>
      <c r="D85" s="158" t="s">
        <v>36</v>
      </c>
      <c r="E85" s="158">
        <v>3</v>
      </c>
      <c r="F85" s="159"/>
      <c r="G85" s="164"/>
      <c r="H85" s="114"/>
    </row>
    <row r="86" spans="1:8" ht="214.5" outlineLevel="1" x14ac:dyDescent="0.3">
      <c r="A86" s="114"/>
      <c r="B86" s="146" t="s">
        <v>144</v>
      </c>
      <c r="C86" s="147" t="s">
        <v>145</v>
      </c>
      <c r="D86" s="158" t="s">
        <v>36</v>
      </c>
      <c r="E86" s="158">
        <v>2</v>
      </c>
      <c r="F86" s="159"/>
      <c r="G86" s="164"/>
      <c r="H86" s="114"/>
    </row>
    <row r="87" spans="1:8" ht="231" outlineLevel="1" x14ac:dyDescent="0.3">
      <c r="A87" s="114"/>
      <c r="B87" s="146" t="s">
        <v>146</v>
      </c>
      <c r="C87" s="147" t="s">
        <v>147</v>
      </c>
      <c r="D87" s="158" t="s">
        <v>36</v>
      </c>
      <c r="E87" s="158">
        <v>1</v>
      </c>
      <c r="F87" s="159"/>
      <c r="G87" s="164"/>
      <c r="H87" s="114"/>
    </row>
    <row r="88" spans="1:8" ht="198" outlineLevel="1" x14ac:dyDescent="0.3">
      <c r="A88" s="114"/>
      <c r="B88" s="146" t="s">
        <v>148</v>
      </c>
      <c r="C88" s="147" t="s">
        <v>149</v>
      </c>
      <c r="D88" s="158" t="s">
        <v>36</v>
      </c>
      <c r="E88" s="158">
        <v>2</v>
      </c>
      <c r="F88" s="159"/>
      <c r="G88" s="164"/>
      <c r="H88" s="114"/>
    </row>
    <row r="89" spans="1:8" ht="198" outlineLevel="1" x14ac:dyDescent="0.3">
      <c r="A89" s="114"/>
      <c r="B89" s="146" t="s">
        <v>150</v>
      </c>
      <c r="C89" s="147" t="s">
        <v>151</v>
      </c>
      <c r="D89" s="158" t="s">
        <v>36</v>
      </c>
      <c r="E89" s="158">
        <v>1</v>
      </c>
      <c r="F89" s="159"/>
      <c r="G89" s="164"/>
      <c r="H89" s="114"/>
    </row>
    <row r="90" spans="1:8" ht="99" outlineLevel="1" x14ac:dyDescent="0.3">
      <c r="A90" s="114"/>
      <c r="B90" s="146" t="s">
        <v>152</v>
      </c>
      <c r="C90" s="147" t="s">
        <v>697</v>
      </c>
      <c r="D90" s="158" t="s">
        <v>70</v>
      </c>
      <c r="E90" s="158">
        <v>1</v>
      </c>
      <c r="F90" s="159"/>
      <c r="G90" s="164"/>
      <c r="H90" s="114"/>
    </row>
    <row r="91" spans="1:8" ht="99" outlineLevel="1" x14ac:dyDescent="0.3">
      <c r="A91" s="114"/>
      <c r="B91" s="146" t="s">
        <v>154</v>
      </c>
      <c r="C91" s="147" t="s">
        <v>698</v>
      </c>
      <c r="D91" s="158" t="s">
        <v>70</v>
      </c>
      <c r="E91" s="158">
        <v>1</v>
      </c>
      <c r="F91" s="159"/>
      <c r="G91" s="164"/>
      <c r="H91" s="114"/>
    </row>
    <row r="92" spans="1:8" ht="82.5" outlineLevel="1" x14ac:dyDescent="0.3">
      <c r="A92" s="114"/>
      <c r="B92" s="146" t="s">
        <v>156</v>
      </c>
      <c r="C92" s="147" t="s">
        <v>699</v>
      </c>
      <c r="D92" s="158" t="s">
        <v>70</v>
      </c>
      <c r="E92" s="158">
        <v>2</v>
      </c>
      <c r="F92" s="159"/>
      <c r="G92" s="164"/>
      <c r="H92" s="114"/>
    </row>
    <row r="93" spans="1:8" ht="99" outlineLevel="1" x14ac:dyDescent="0.3">
      <c r="A93" s="114"/>
      <c r="B93" s="146" t="s">
        <v>700</v>
      </c>
      <c r="C93" s="147" t="s">
        <v>159</v>
      </c>
      <c r="D93" s="158" t="s">
        <v>36</v>
      </c>
      <c r="E93" s="158">
        <v>1</v>
      </c>
      <c r="F93" s="159"/>
      <c r="G93" s="164"/>
      <c r="H93" s="114"/>
    </row>
    <row r="94" spans="1:8" ht="99" outlineLevel="1" x14ac:dyDescent="0.3">
      <c r="A94" s="114"/>
      <c r="B94" s="146" t="s">
        <v>701</v>
      </c>
      <c r="C94" s="147" t="s">
        <v>161</v>
      </c>
      <c r="D94" s="158" t="s">
        <v>36</v>
      </c>
      <c r="E94" s="158">
        <v>1</v>
      </c>
      <c r="F94" s="159"/>
      <c r="G94" s="164"/>
      <c r="H94" s="114"/>
    </row>
    <row r="95" spans="1:8" ht="165" outlineLevel="1" x14ac:dyDescent="0.3">
      <c r="A95" s="114"/>
      <c r="B95" s="146" t="s">
        <v>702</v>
      </c>
      <c r="C95" s="147" t="s">
        <v>703</v>
      </c>
      <c r="D95" s="158" t="s">
        <v>70</v>
      </c>
      <c r="E95" s="158">
        <v>2</v>
      </c>
      <c r="F95" s="159"/>
      <c r="G95" s="164"/>
      <c r="H95" s="114"/>
    </row>
    <row r="96" spans="1:8" ht="165" outlineLevel="1" x14ac:dyDescent="0.3">
      <c r="A96" s="114"/>
      <c r="B96" s="146" t="s">
        <v>166</v>
      </c>
      <c r="C96" s="147" t="s">
        <v>704</v>
      </c>
      <c r="D96" s="158" t="s">
        <v>36</v>
      </c>
      <c r="E96" s="158">
        <v>1</v>
      </c>
      <c r="F96" s="159"/>
      <c r="G96" s="164"/>
      <c r="H96" s="114"/>
    </row>
    <row r="97" spans="1:8" ht="33" outlineLevel="1" x14ac:dyDescent="0.3">
      <c r="A97" s="114"/>
      <c r="B97" s="146" t="s">
        <v>168</v>
      </c>
      <c r="C97" s="147" t="s">
        <v>169</v>
      </c>
      <c r="D97" s="158" t="s">
        <v>36</v>
      </c>
      <c r="E97" s="158">
        <v>96</v>
      </c>
      <c r="F97" s="159"/>
      <c r="G97" s="164"/>
      <c r="H97" s="114"/>
    </row>
    <row r="98" spans="1:8" ht="198" outlineLevel="1" x14ac:dyDescent="0.3">
      <c r="A98" s="114"/>
      <c r="B98" s="146" t="s">
        <v>705</v>
      </c>
      <c r="C98" s="147" t="s">
        <v>171</v>
      </c>
      <c r="D98" s="158" t="s">
        <v>36</v>
      </c>
      <c r="E98" s="158">
        <v>16</v>
      </c>
      <c r="F98" s="159"/>
      <c r="G98" s="164"/>
      <c r="H98" s="114"/>
    </row>
    <row r="99" spans="1:8" ht="247.5" outlineLevel="1" x14ac:dyDescent="0.3">
      <c r="A99" s="114"/>
      <c r="B99" s="146" t="s">
        <v>172</v>
      </c>
      <c r="C99" s="147" t="s">
        <v>173</v>
      </c>
      <c r="D99" s="158" t="s">
        <v>36</v>
      </c>
      <c r="E99" s="158">
        <v>2</v>
      </c>
      <c r="F99" s="159"/>
      <c r="G99" s="164"/>
      <c r="H99" s="114"/>
    </row>
    <row r="100" spans="1:8" ht="231" outlineLevel="1" x14ac:dyDescent="0.3">
      <c r="A100" s="114"/>
      <c r="B100" s="146" t="s">
        <v>174</v>
      </c>
      <c r="C100" s="147" t="s">
        <v>706</v>
      </c>
      <c r="D100" s="158" t="s">
        <v>36</v>
      </c>
      <c r="E100" s="158">
        <v>1</v>
      </c>
      <c r="F100" s="159"/>
      <c r="G100" s="164"/>
      <c r="H100" s="114"/>
    </row>
    <row r="101" spans="1:8" ht="247.5" outlineLevel="1" x14ac:dyDescent="0.3">
      <c r="A101" s="114"/>
      <c r="B101" s="146" t="s">
        <v>176</v>
      </c>
      <c r="C101" s="147" t="s">
        <v>177</v>
      </c>
      <c r="D101" s="158" t="s">
        <v>36</v>
      </c>
      <c r="E101" s="158">
        <v>2</v>
      </c>
      <c r="F101" s="159"/>
      <c r="G101" s="164"/>
      <c r="H101" s="114"/>
    </row>
    <row r="102" spans="1:8" ht="115.5" outlineLevel="1" x14ac:dyDescent="0.3">
      <c r="A102" s="114"/>
      <c r="B102" s="146" t="s">
        <v>178</v>
      </c>
      <c r="C102" s="147" t="s">
        <v>179</v>
      </c>
      <c r="D102" s="158" t="s">
        <v>180</v>
      </c>
      <c r="E102" s="158">
        <v>6</v>
      </c>
      <c r="F102" s="159"/>
      <c r="G102" s="164"/>
      <c r="H102" s="114"/>
    </row>
    <row r="103" spans="1:8" ht="115.5" outlineLevel="1" x14ac:dyDescent="0.3">
      <c r="A103" s="114"/>
      <c r="B103" s="146" t="s">
        <v>181</v>
      </c>
      <c r="C103" s="147" t="s">
        <v>182</v>
      </c>
      <c r="D103" s="158" t="s">
        <v>47</v>
      </c>
      <c r="E103" s="158">
        <v>19.18</v>
      </c>
      <c r="F103" s="159"/>
      <c r="G103" s="164"/>
      <c r="H103" s="114"/>
    </row>
    <row r="104" spans="1:8" ht="33" outlineLevel="1" x14ac:dyDescent="0.3">
      <c r="A104" s="114"/>
      <c r="B104" s="146" t="s">
        <v>183</v>
      </c>
      <c r="C104" s="147" t="s">
        <v>184</v>
      </c>
      <c r="D104" s="158" t="s">
        <v>36</v>
      </c>
      <c r="E104" s="158">
        <v>32</v>
      </c>
      <c r="F104" s="159"/>
      <c r="G104" s="164"/>
      <c r="H104" s="114"/>
    </row>
    <row r="105" spans="1:8" ht="49.5" outlineLevel="1" x14ac:dyDescent="0.3">
      <c r="A105" s="114"/>
      <c r="B105" s="146" t="s">
        <v>185</v>
      </c>
      <c r="C105" s="147" t="s">
        <v>186</v>
      </c>
      <c r="D105" s="158" t="s">
        <v>36</v>
      </c>
      <c r="E105" s="158">
        <v>6</v>
      </c>
      <c r="F105" s="159"/>
      <c r="G105" s="164"/>
      <c r="H105" s="114"/>
    </row>
    <row r="106" spans="1:8" ht="16.5" outlineLevel="1" x14ac:dyDescent="0.3">
      <c r="A106" s="114"/>
      <c r="B106" s="146" t="s">
        <v>187</v>
      </c>
      <c r="C106" s="147" t="s">
        <v>188</v>
      </c>
      <c r="D106" s="158" t="s">
        <v>36</v>
      </c>
      <c r="E106" s="158">
        <v>1</v>
      </c>
      <c r="F106" s="159"/>
      <c r="G106" s="164"/>
      <c r="H106" s="114"/>
    </row>
    <row r="107" spans="1:8" ht="49.5" outlineLevel="1" x14ac:dyDescent="0.3">
      <c r="A107" s="114"/>
      <c r="B107" s="146" t="s">
        <v>189</v>
      </c>
      <c r="C107" s="147" t="s">
        <v>190</v>
      </c>
      <c r="D107" s="158" t="s">
        <v>36</v>
      </c>
      <c r="E107" s="158">
        <v>1</v>
      </c>
      <c r="F107" s="159"/>
      <c r="G107" s="164"/>
      <c r="H107" s="114"/>
    </row>
    <row r="108" spans="1:8" ht="82.5" outlineLevel="1" x14ac:dyDescent="0.3">
      <c r="A108" s="114"/>
      <c r="B108" s="146" t="s">
        <v>191</v>
      </c>
      <c r="C108" s="147" t="s">
        <v>192</v>
      </c>
      <c r="D108" s="158" t="s">
        <v>36</v>
      </c>
      <c r="E108" s="158">
        <v>2</v>
      </c>
      <c r="F108" s="159"/>
      <c r="G108" s="164"/>
      <c r="H108" s="114"/>
    </row>
    <row r="109" spans="1:8" ht="82.5" outlineLevel="1" x14ac:dyDescent="0.3">
      <c r="A109" s="114"/>
      <c r="B109" s="146" t="s">
        <v>193</v>
      </c>
      <c r="C109" s="147" t="s">
        <v>194</v>
      </c>
      <c r="D109" s="158" t="s">
        <v>36</v>
      </c>
      <c r="E109" s="158">
        <v>2</v>
      </c>
      <c r="F109" s="159"/>
      <c r="G109" s="164"/>
      <c r="H109" s="114"/>
    </row>
    <row r="110" spans="1:8" ht="33" outlineLevel="1" x14ac:dyDescent="0.3">
      <c r="A110" s="114"/>
      <c r="B110" s="146" t="s">
        <v>195</v>
      </c>
      <c r="C110" s="147" t="s">
        <v>196</v>
      </c>
      <c r="D110" s="158" t="s">
        <v>36</v>
      </c>
      <c r="E110" s="158">
        <v>4</v>
      </c>
      <c r="F110" s="159"/>
      <c r="G110" s="164"/>
      <c r="H110" s="114"/>
    </row>
    <row r="111" spans="1:8" ht="33" outlineLevel="1" x14ac:dyDescent="0.3">
      <c r="A111" s="114"/>
      <c r="B111" s="146" t="s">
        <v>197</v>
      </c>
      <c r="C111" s="147" t="s">
        <v>198</v>
      </c>
      <c r="D111" s="158" t="s">
        <v>36</v>
      </c>
      <c r="E111" s="158">
        <v>1</v>
      </c>
      <c r="F111" s="159"/>
      <c r="G111" s="164"/>
      <c r="H111" s="114"/>
    </row>
    <row r="112" spans="1:8" ht="16.5" customHeight="1" x14ac:dyDescent="0.3">
      <c r="A112" s="114"/>
      <c r="B112" s="146"/>
      <c r="C112" s="147"/>
      <c r="D112" s="148"/>
      <c r="E112" s="148"/>
      <c r="F112" s="149" t="s">
        <v>199</v>
      </c>
      <c r="G112" s="150">
        <f>SUM(G83:G111)</f>
        <v>0</v>
      </c>
      <c r="H112" s="114"/>
    </row>
    <row r="113" spans="1:8" ht="16.5" customHeight="1" x14ac:dyDescent="0.3">
      <c r="A113" s="114"/>
      <c r="B113" s="138">
        <v>1.08</v>
      </c>
      <c r="C113" s="139" t="s">
        <v>200</v>
      </c>
      <c r="D113" s="139" t="s">
        <v>15</v>
      </c>
      <c r="E113" s="139"/>
      <c r="F113" s="139"/>
      <c r="G113" s="140"/>
      <c r="H113" s="114"/>
    </row>
    <row r="114" spans="1:8" ht="49.5" outlineLevel="1" x14ac:dyDescent="0.3">
      <c r="A114" s="114"/>
      <c r="B114" s="141" t="s">
        <v>707</v>
      </c>
      <c r="C114" s="142" t="s">
        <v>270</v>
      </c>
      <c r="D114" s="143" t="s">
        <v>36</v>
      </c>
      <c r="E114" s="143">
        <v>15</v>
      </c>
      <c r="F114" s="144"/>
      <c r="G114" s="145"/>
      <c r="H114" s="114"/>
    </row>
    <row r="115" spans="1:8" ht="99" outlineLevel="1" x14ac:dyDescent="0.3">
      <c r="A115" s="114"/>
      <c r="B115" s="141" t="s">
        <v>271</v>
      </c>
      <c r="C115" s="142" t="s">
        <v>272</v>
      </c>
      <c r="D115" s="143" t="s">
        <v>36</v>
      </c>
      <c r="E115" s="143">
        <v>25</v>
      </c>
      <c r="F115" s="144"/>
      <c r="G115" s="145"/>
      <c r="H115" s="114"/>
    </row>
    <row r="116" spans="1:8" ht="115.5" outlineLevel="1" x14ac:dyDescent="0.3">
      <c r="A116" s="114"/>
      <c r="B116" s="141" t="s">
        <v>708</v>
      </c>
      <c r="C116" s="142" t="s">
        <v>274</v>
      </c>
      <c r="D116" s="143" t="s">
        <v>36</v>
      </c>
      <c r="E116" s="143">
        <v>5</v>
      </c>
      <c r="F116" s="144"/>
      <c r="G116" s="145"/>
      <c r="H116" s="114"/>
    </row>
    <row r="117" spans="1:8" ht="99" outlineLevel="1" x14ac:dyDescent="0.3">
      <c r="A117" s="166"/>
      <c r="B117" s="141" t="s">
        <v>275</v>
      </c>
      <c r="C117" s="142" t="s">
        <v>276</v>
      </c>
      <c r="D117" s="143" t="s">
        <v>36</v>
      </c>
      <c r="E117" s="143">
        <v>6</v>
      </c>
      <c r="F117" s="144"/>
      <c r="G117" s="145"/>
      <c r="H117" s="114"/>
    </row>
    <row r="118" spans="1:8" ht="99" outlineLevel="1" x14ac:dyDescent="0.3">
      <c r="A118" s="114"/>
      <c r="B118" s="141" t="s">
        <v>277</v>
      </c>
      <c r="C118" s="142" t="s">
        <v>278</v>
      </c>
      <c r="D118" s="143" t="s">
        <v>36</v>
      </c>
      <c r="E118" s="143">
        <v>12</v>
      </c>
      <c r="F118" s="144"/>
      <c r="G118" s="145"/>
      <c r="H118" s="114"/>
    </row>
    <row r="119" spans="1:8" ht="115.5" outlineLevel="1" x14ac:dyDescent="0.3">
      <c r="A119" s="114"/>
      <c r="B119" s="141" t="s">
        <v>279</v>
      </c>
      <c r="C119" s="142" t="s">
        <v>280</v>
      </c>
      <c r="D119" s="143" t="s">
        <v>36</v>
      </c>
      <c r="E119" s="143">
        <v>4</v>
      </c>
      <c r="F119" s="144"/>
      <c r="G119" s="145"/>
      <c r="H119" s="114"/>
    </row>
    <row r="120" spans="1:8" ht="82.5" outlineLevel="1" x14ac:dyDescent="0.3">
      <c r="A120" s="114"/>
      <c r="B120" s="141" t="s">
        <v>281</v>
      </c>
      <c r="C120" s="142" t="s">
        <v>282</v>
      </c>
      <c r="D120" s="143" t="s">
        <v>36</v>
      </c>
      <c r="E120" s="143">
        <v>33</v>
      </c>
      <c r="F120" s="144"/>
      <c r="G120" s="145"/>
      <c r="H120" s="114"/>
    </row>
    <row r="121" spans="1:8" ht="82.5" outlineLevel="1" x14ac:dyDescent="0.3">
      <c r="A121" s="114"/>
      <c r="B121" s="141" t="s">
        <v>283</v>
      </c>
      <c r="C121" s="142" t="s">
        <v>284</v>
      </c>
      <c r="D121" s="143" t="s">
        <v>36</v>
      </c>
      <c r="E121" s="143">
        <v>5</v>
      </c>
      <c r="F121" s="144"/>
      <c r="G121" s="145"/>
      <c r="H121" s="114"/>
    </row>
    <row r="122" spans="1:8" ht="99" outlineLevel="1" x14ac:dyDescent="0.3">
      <c r="A122" s="114"/>
      <c r="B122" s="141" t="s">
        <v>285</v>
      </c>
      <c r="C122" s="142" t="s">
        <v>286</v>
      </c>
      <c r="D122" s="143" t="s">
        <v>36</v>
      </c>
      <c r="E122" s="143">
        <v>48</v>
      </c>
      <c r="F122" s="144"/>
      <c r="G122" s="145"/>
      <c r="H122" s="114"/>
    </row>
    <row r="123" spans="1:8" ht="82.5" outlineLevel="1" x14ac:dyDescent="0.3">
      <c r="A123" s="114"/>
      <c r="B123" s="141" t="s">
        <v>287</v>
      </c>
      <c r="C123" s="142" t="s">
        <v>288</v>
      </c>
      <c r="D123" s="143" t="s">
        <v>36</v>
      </c>
      <c r="E123" s="143">
        <v>25</v>
      </c>
      <c r="F123" s="144"/>
      <c r="G123" s="145"/>
      <c r="H123" s="114"/>
    </row>
    <row r="124" spans="1:8" ht="82.5" outlineLevel="1" x14ac:dyDescent="0.3">
      <c r="A124" s="114"/>
      <c r="B124" s="141" t="s">
        <v>289</v>
      </c>
      <c r="C124" s="142" t="s">
        <v>290</v>
      </c>
      <c r="D124" s="143" t="s">
        <v>36</v>
      </c>
      <c r="E124" s="143">
        <v>6</v>
      </c>
      <c r="F124" s="144"/>
      <c r="G124" s="145"/>
      <c r="H124" s="114"/>
    </row>
    <row r="125" spans="1:8" ht="82.5" outlineLevel="1" x14ac:dyDescent="0.3">
      <c r="A125" s="114"/>
      <c r="B125" s="141" t="s">
        <v>291</v>
      </c>
      <c r="C125" s="142" t="s">
        <v>292</v>
      </c>
      <c r="D125" s="143" t="s">
        <v>36</v>
      </c>
      <c r="E125" s="143">
        <v>7</v>
      </c>
      <c r="F125" s="144"/>
      <c r="G125" s="145"/>
      <c r="H125" s="114"/>
    </row>
    <row r="126" spans="1:8" ht="82.5" outlineLevel="1" x14ac:dyDescent="0.3">
      <c r="A126" s="114"/>
      <c r="B126" s="141" t="s">
        <v>293</v>
      </c>
      <c r="C126" s="142" t="s">
        <v>294</v>
      </c>
      <c r="D126" s="143" t="s">
        <v>36</v>
      </c>
      <c r="E126" s="143">
        <v>4</v>
      </c>
      <c r="F126" s="144"/>
      <c r="G126" s="145"/>
      <c r="H126" s="114"/>
    </row>
    <row r="127" spans="1:8" ht="82.5" outlineLevel="1" x14ac:dyDescent="0.3">
      <c r="A127" s="114"/>
      <c r="B127" s="141" t="s">
        <v>295</v>
      </c>
      <c r="C127" s="142" t="s">
        <v>296</v>
      </c>
      <c r="D127" s="143" t="s">
        <v>36</v>
      </c>
      <c r="E127" s="143">
        <v>5</v>
      </c>
      <c r="F127" s="144"/>
      <c r="G127" s="145"/>
      <c r="H127" s="114"/>
    </row>
    <row r="128" spans="1:8" ht="82.5" outlineLevel="1" x14ac:dyDescent="0.3">
      <c r="A128" s="114"/>
      <c r="B128" s="141" t="s">
        <v>709</v>
      </c>
      <c r="C128" s="142" t="s">
        <v>298</v>
      </c>
      <c r="D128" s="143" t="s">
        <v>36</v>
      </c>
      <c r="E128" s="143">
        <v>5</v>
      </c>
      <c r="F128" s="144"/>
      <c r="G128" s="145"/>
      <c r="H128" s="114"/>
    </row>
    <row r="129" spans="1:8" ht="132" outlineLevel="1" x14ac:dyDescent="0.3">
      <c r="A129" s="114"/>
      <c r="B129" s="141" t="s">
        <v>299</v>
      </c>
      <c r="C129" s="142" t="s">
        <v>300</v>
      </c>
      <c r="D129" s="143" t="s">
        <v>36</v>
      </c>
      <c r="E129" s="143">
        <v>2</v>
      </c>
      <c r="F129" s="144"/>
      <c r="G129" s="145"/>
      <c r="H129" s="114"/>
    </row>
    <row r="130" spans="1:8" ht="82.5" outlineLevel="1" x14ac:dyDescent="0.3">
      <c r="A130" s="114"/>
      <c r="B130" s="141" t="s">
        <v>301</v>
      </c>
      <c r="C130" s="142" t="s">
        <v>302</v>
      </c>
      <c r="D130" s="143" t="s">
        <v>36</v>
      </c>
      <c r="E130" s="143">
        <v>3</v>
      </c>
      <c r="F130" s="144"/>
      <c r="G130" s="145"/>
      <c r="H130" s="114"/>
    </row>
    <row r="131" spans="1:8" ht="99" outlineLevel="1" x14ac:dyDescent="0.3">
      <c r="A131" s="114"/>
      <c r="B131" s="141" t="s">
        <v>710</v>
      </c>
      <c r="C131" s="142" t="s">
        <v>711</v>
      </c>
      <c r="D131" s="143" t="s">
        <v>78</v>
      </c>
      <c r="E131" s="143">
        <v>145.24</v>
      </c>
      <c r="F131" s="144"/>
      <c r="G131" s="145"/>
      <c r="H131" s="114"/>
    </row>
    <row r="132" spans="1:8" ht="99" outlineLevel="1" x14ac:dyDescent="0.3">
      <c r="A132" s="114"/>
      <c r="B132" s="141" t="s">
        <v>712</v>
      </c>
      <c r="C132" s="142" t="s">
        <v>713</v>
      </c>
      <c r="D132" s="143" t="s">
        <v>78</v>
      </c>
      <c r="E132" s="143">
        <v>26.52</v>
      </c>
      <c r="F132" s="144"/>
      <c r="G132" s="145"/>
      <c r="H132" s="114"/>
    </row>
    <row r="133" spans="1:8" ht="99" outlineLevel="1" x14ac:dyDescent="0.3">
      <c r="A133" s="114"/>
      <c r="B133" s="141" t="s">
        <v>714</v>
      </c>
      <c r="C133" s="142" t="s">
        <v>715</v>
      </c>
      <c r="D133" s="143" t="s">
        <v>78</v>
      </c>
      <c r="E133" s="143">
        <v>30.71</v>
      </c>
      <c r="F133" s="144"/>
      <c r="G133" s="145"/>
      <c r="H133" s="114"/>
    </row>
    <row r="134" spans="1:8" ht="99" outlineLevel="1" x14ac:dyDescent="0.3">
      <c r="A134" s="114"/>
      <c r="B134" s="141" t="s">
        <v>716</v>
      </c>
      <c r="C134" s="142" t="s">
        <v>717</v>
      </c>
      <c r="D134" s="143" t="s">
        <v>78</v>
      </c>
      <c r="E134" s="143">
        <v>360.34</v>
      </c>
      <c r="F134" s="144"/>
      <c r="G134" s="145"/>
      <c r="H134" s="114"/>
    </row>
    <row r="135" spans="1:8" ht="82.5" outlineLevel="1" x14ac:dyDescent="0.3">
      <c r="A135" s="114"/>
      <c r="B135" s="141" t="s">
        <v>718</v>
      </c>
      <c r="C135" s="142" t="s">
        <v>719</v>
      </c>
      <c r="D135" s="143" t="s">
        <v>70</v>
      </c>
      <c r="E135" s="143">
        <v>49</v>
      </c>
      <c r="F135" s="144"/>
      <c r="G135" s="145"/>
      <c r="H135" s="114"/>
    </row>
    <row r="136" spans="1:8" ht="82.5" outlineLevel="1" x14ac:dyDescent="0.3">
      <c r="A136" s="114"/>
      <c r="B136" s="141" t="s">
        <v>720</v>
      </c>
      <c r="C136" s="142" t="s">
        <v>721</v>
      </c>
      <c r="D136" s="143" t="s">
        <v>70</v>
      </c>
      <c r="E136" s="143">
        <v>86</v>
      </c>
      <c r="F136" s="144"/>
      <c r="G136" s="145"/>
      <c r="H136" s="114"/>
    </row>
    <row r="137" spans="1:8" ht="82.5" outlineLevel="1" x14ac:dyDescent="0.3">
      <c r="A137" s="114"/>
      <c r="B137" s="141" t="s">
        <v>722</v>
      </c>
      <c r="C137" s="142" t="s">
        <v>723</v>
      </c>
      <c r="D137" s="143" t="s">
        <v>70</v>
      </c>
      <c r="E137" s="143">
        <v>56</v>
      </c>
      <c r="F137" s="144"/>
      <c r="G137" s="145"/>
      <c r="H137" s="114"/>
    </row>
    <row r="138" spans="1:8" ht="99" outlineLevel="1" x14ac:dyDescent="0.3">
      <c r="A138" s="114"/>
      <c r="B138" s="141" t="s">
        <v>724</v>
      </c>
      <c r="C138" s="142" t="s">
        <v>725</v>
      </c>
      <c r="D138" s="143" t="s">
        <v>70</v>
      </c>
      <c r="E138" s="143">
        <v>135</v>
      </c>
      <c r="F138" s="144"/>
      <c r="G138" s="145"/>
      <c r="H138" s="114"/>
    </row>
    <row r="139" spans="1:8" ht="99" outlineLevel="1" x14ac:dyDescent="0.3">
      <c r="A139" s="114"/>
      <c r="B139" s="141" t="s">
        <v>726</v>
      </c>
      <c r="C139" s="142" t="s">
        <v>727</v>
      </c>
      <c r="D139" s="143" t="s">
        <v>70</v>
      </c>
      <c r="E139" s="143">
        <v>74</v>
      </c>
      <c r="F139" s="144"/>
      <c r="G139" s="145"/>
      <c r="H139" s="114"/>
    </row>
    <row r="140" spans="1:8" ht="98.25" customHeight="1" outlineLevel="1" x14ac:dyDescent="0.3">
      <c r="A140" s="114"/>
      <c r="B140" s="141" t="s">
        <v>728</v>
      </c>
      <c r="C140" s="142" t="s">
        <v>729</v>
      </c>
      <c r="D140" s="143" t="s">
        <v>70</v>
      </c>
      <c r="E140" s="143">
        <v>112</v>
      </c>
      <c r="F140" s="144"/>
      <c r="G140" s="145"/>
      <c r="H140" s="114"/>
    </row>
    <row r="141" spans="1:8" ht="98.25" customHeight="1" outlineLevel="1" x14ac:dyDescent="0.3">
      <c r="A141" s="114"/>
      <c r="B141" s="141" t="s">
        <v>730</v>
      </c>
      <c r="C141" s="142" t="s">
        <v>731</v>
      </c>
      <c r="D141" s="143" t="s">
        <v>70</v>
      </c>
      <c r="E141" s="143">
        <v>50</v>
      </c>
      <c r="F141" s="144"/>
      <c r="G141" s="145"/>
      <c r="H141" s="114"/>
    </row>
    <row r="142" spans="1:8" ht="98.25" customHeight="1" outlineLevel="1" x14ac:dyDescent="0.3">
      <c r="A142" s="114"/>
      <c r="B142" s="141" t="s">
        <v>732</v>
      </c>
      <c r="C142" s="142" t="s">
        <v>733</v>
      </c>
      <c r="D142" s="143" t="s">
        <v>70</v>
      </c>
      <c r="E142" s="143">
        <v>19</v>
      </c>
      <c r="F142" s="144"/>
      <c r="G142" s="145"/>
      <c r="H142" s="114"/>
    </row>
    <row r="143" spans="1:8" ht="98.25" customHeight="1" outlineLevel="1" x14ac:dyDescent="0.3">
      <c r="A143" s="114"/>
      <c r="B143" s="141" t="s">
        <v>734</v>
      </c>
      <c r="C143" s="142" t="s">
        <v>735</v>
      </c>
      <c r="D143" s="143" t="s">
        <v>70</v>
      </c>
      <c r="E143" s="143">
        <v>2</v>
      </c>
      <c r="F143" s="144"/>
      <c r="G143" s="145"/>
      <c r="H143" s="114"/>
    </row>
    <row r="144" spans="1:8" ht="98.25" customHeight="1" outlineLevel="1" x14ac:dyDescent="0.3">
      <c r="A144" s="114"/>
      <c r="B144" s="141" t="s">
        <v>736</v>
      </c>
      <c r="C144" s="142" t="s">
        <v>737</v>
      </c>
      <c r="D144" s="143" t="s">
        <v>70</v>
      </c>
      <c r="E144" s="143">
        <v>3</v>
      </c>
      <c r="F144" s="144"/>
      <c r="G144" s="145"/>
      <c r="H144" s="114"/>
    </row>
    <row r="145" spans="1:8" ht="98.25" customHeight="1" outlineLevel="1" x14ac:dyDescent="0.3">
      <c r="A145" s="114"/>
      <c r="B145" s="141" t="s">
        <v>738</v>
      </c>
      <c r="C145" s="142" t="s">
        <v>739</v>
      </c>
      <c r="D145" s="143" t="s">
        <v>70</v>
      </c>
      <c r="E145" s="143">
        <v>100</v>
      </c>
      <c r="F145" s="144"/>
      <c r="G145" s="145"/>
      <c r="H145" s="114"/>
    </row>
    <row r="146" spans="1:8" ht="98.25" customHeight="1" outlineLevel="1" x14ac:dyDescent="0.3">
      <c r="A146" s="114"/>
      <c r="B146" s="141" t="s">
        <v>740</v>
      </c>
      <c r="C146" s="142" t="s">
        <v>741</v>
      </c>
      <c r="D146" s="143" t="s">
        <v>70</v>
      </c>
      <c r="E146" s="143">
        <v>38</v>
      </c>
      <c r="F146" s="144"/>
      <c r="G146" s="145"/>
      <c r="H146" s="114"/>
    </row>
    <row r="147" spans="1:8" ht="98.25" customHeight="1" outlineLevel="1" x14ac:dyDescent="0.3">
      <c r="A147" s="114"/>
      <c r="B147" s="141" t="s">
        <v>742</v>
      </c>
      <c r="C147" s="142" t="s">
        <v>743</v>
      </c>
      <c r="D147" s="143" t="s">
        <v>70</v>
      </c>
      <c r="E147" s="143">
        <v>4</v>
      </c>
      <c r="F147" s="144"/>
      <c r="G147" s="145"/>
      <c r="H147" s="114"/>
    </row>
    <row r="148" spans="1:8" ht="98.25" customHeight="1" outlineLevel="1" x14ac:dyDescent="0.3">
      <c r="A148" s="114"/>
      <c r="B148" s="141" t="s">
        <v>744</v>
      </c>
      <c r="C148" s="142" t="s">
        <v>745</v>
      </c>
      <c r="D148" s="143" t="s">
        <v>70</v>
      </c>
      <c r="E148" s="143">
        <v>6</v>
      </c>
      <c r="F148" s="144"/>
      <c r="G148" s="145"/>
      <c r="H148" s="114"/>
    </row>
    <row r="149" spans="1:8" ht="98.25" customHeight="1" outlineLevel="1" x14ac:dyDescent="0.3">
      <c r="A149" s="114"/>
      <c r="B149" s="141" t="s">
        <v>746</v>
      </c>
      <c r="C149" s="142" t="s">
        <v>747</v>
      </c>
      <c r="D149" s="143" t="s">
        <v>70</v>
      </c>
      <c r="E149" s="143">
        <v>61</v>
      </c>
      <c r="F149" s="144"/>
      <c r="G149" s="145"/>
      <c r="H149" s="114"/>
    </row>
    <row r="150" spans="1:8" ht="98.25" customHeight="1" outlineLevel="1" x14ac:dyDescent="0.3">
      <c r="A150" s="114"/>
      <c r="B150" s="141" t="s">
        <v>748</v>
      </c>
      <c r="C150" s="142" t="s">
        <v>749</v>
      </c>
      <c r="D150" s="143" t="s">
        <v>78</v>
      </c>
      <c r="E150" s="143">
        <v>539.64</v>
      </c>
      <c r="F150" s="144"/>
      <c r="G150" s="145"/>
      <c r="H150" s="114"/>
    </row>
    <row r="151" spans="1:8" ht="98.25" customHeight="1" outlineLevel="1" x14ac:dyDescent="0.3">
      <c r="A151" s="114"/>
      <c r="B151" s="141" t="s">
        <v>750</v>
      </c>
      <c r="C151" s="142" t="s">
        <v>751</v>
      </c>
      <c r="D151" s="143" t="s">
        <v>78</v>
      </c>
      <c r="E151" s="143">
        <v>448.72</v>
      </c>
      <c r="F151" s="144"/>
      <c r="G151" s="145"/>
      <c r="H151" s="114"/>
    </row>
    <row r="152" spans="1:8" ht="98.25" customHeight="1" outlineLevel="1" x14ac:dyDescent="0.3">
      <c r="A152" s="114"/>
      <c r="B152" s="141" t="s">
        <v>752</v>
      </c>
      <c r="C152" s="142" t="s">
        <v>753</v>
      </c>
      <c r="D152" s="143" t="s">
        <v>78</v>
      </c>
      <c r="E152" s="143">
        <v>22.71</v>
      </c>
      <c r="F152" s="144"/>
      <c r="G152" s="145"/>
      <c r="H152" s="114"/>
    </row>
    <row r="153" spans="1:8" ht="98.25" customHeight="1" outlineLevel="1" x14ac:dyDescent="0.3">
      <c r="A153" s="114"/>
      <c r="B153" s="141" t="s">
        <v>754</v>
      </c>
      <c r="C153" s="142" t="s">
        <v>755</v>
      </c>
      <c r="D153" s="143" t="s">
        <v>78</v>
      </c>
      <c r="E153" s="143">
        <v>184.54</v>
      </c>
      <c r="F153" s="144"/>
      <c r="G153" s="145"/>
      <c r="H153" s="114"/>
    </row>
    <row r="154" spans="1:8" ht="98.25" customHeight="1" outlineLevel="1" x14ac:dyDescent="0.3">
      <c r="A154" s="114"/>
      <c r="B154" s="141" t="s">
        <v>756</v>
      </c>
      <c r="C154" s="142" t="s">
        <v>757</v>
      </c>
      <c r="D154" s="143" t="s">
        <v>78</v>
      </c>
      <c r="E154" s="143">
        <v>255.88</v>
      </c>
      <c r="F154" s="144"/>
      <c r="G154" s="145"/>
      <c r="H154" s="114"/>
    </row>
    <row r="155" spans="1:8" ht="98.25" customHeight="1" outlineLevel="1" x14ac:dyDescent="0.3">
      <c r="A155" s="114"/>
      <c r="B155" s="141" t="s">
        <v>758</v>
      </c>
      <c r="C155" s="142" t="s">
        <v>759</v>
      </c>
      <c r="D155" s="143" t="s">
        <v>78</v>
      </c>
      <c r="E155" s="143">
        <v>47.16</v>
      </c>
      <c r="F155" s="144"/>
      <c r="G155" s="145"/>
      <c r="H155" s="114"/>
    </row>
    <row r="156" spans="1:8" ht="98.25" customHeight="1" outlineLevel="1" x14ac:dyDescent="0.3">
      <c r="A156" s="114"/>
      <c r="B156" s="141" t="s">
        <v>760</v>
      </c>
      <c r="C156" s="142" t="s">
        <v>761</v>
      </c>
      <c r="D156" s="143" t="s">
        <v>78</v>
      </c>
      <c r="E156" s="143">
        <v>32.76</v>
      </c>
      <c r="F156" s="144"/>
      <c r="G156" s="145"/>
      <c r="H156" s="114"/>
    </row>
    <row r="157" spans="1:8" ht="98.25" customHeight="1" outlineLevel="1" x14ac:dyDescent="0.3">
      <c r="A157" s="114"/>
      <c r="B157" s="141" t="s">
        <v>762</v>
      </c>
      <c r="C157" s="142" t="s">
        <v>763</v>
      </c>
      <c r="D157" s="143" t="s">
        <v>70</v>
      </c>
      <c r="E157" s="143">
        <v>55</v>
      </c>
      <c r="F157" s="144"/>
      <c r="G157" s="145"/>
      <c r="H157" s="114"/>
    </row>
    <row r="158" spans="1:8" ht="98.25" customHeight="1" outlineLevel="1" x14ac:dyDescent="0.3">
      <c r="A158" s="114"/>
      <c r="B158" s="141" t="s">
        <v>764</v>
      </c>
      <c r="C158" s="142" t="s">
        <v>765</v>
      </c>
      <c r="D158" s="143" t="s">
        <v>70</v>
      </c>
      <c r="E158" s="143">
        <v>34</v>
      </c>
      <c r="F158" s="144"/>
      <c r="G158" s="145"/>
      <c r="H158" s="114"/>
    </row>
    <row r="159" spans="1:8" ht="98.25" customHeight="1" outlineLevel="1" x14ac:dyDescent="0.3">
      <c r="A159" s="114"/>
      <c r="B159" s="141" t="s">
        <v>766</v>
      </c>
      <c r="C159" s="142" t="s">
        <v>767</v>
      </c>
      <c r="D159" s="143" t="s">
        <v>70</v>
      </c>
      <c r="E159" s="143">
        <v>19</v>
      </c>
      <c r="F159" s="144"/>
      <c r="G159" s="145"/>
      <c r="H159" s="114"/>
    </row>
    <row r="160" spans="1:8" ht="98.25" customHeight="1" outlineLevel="1" x14ac:dyDescent="0.3">
      <c r="A160" s="114"/>
      <c r="B160" s="141" t="s">
        <v>768</v>
      </c>
      <c r="C160" s="142" t="s">
        <v>769</v>
      </c>
      <c r="D160" s="143" t="s">
        <v>70</v>
      </c>
      <c r="E160" s="143">
        <v>4</v>
      </c>
      <c r="F160" s="144"/>
      <c r="G160" s="145"/>
      <c r="H160" s="114"/>
    </row>
    <row r="161" spans="1:8" ht="98.25" customHeight="1" outlineLevel="1" x14ac:dyDescent="0.3">
      <c r="A161" s="114"/>
      <c r="B161" s="141" t="s">
        <v>770</v>
      </c>
      <c r="C161" s="142" t="s">
        <v>771</v>
      </c>
      <c r="D161" s="143" t="s">
        <v>70</v>
      </c>
      <c r="E161" s="143">
        <v>9</v>
      </c>
      <c r="F161" s="144"/>
      <c r="G161" s="145"/>
      <c r="H161" s="114"/>
    </row>
    <row r="162" spans="1:8" ht="98.25" customHeight="1" outlineLevel="1" x14ac:dyDescent="0.3">
      <c r="A162" s="114"/>
      <c r="B162" s="141" t="s">
        <v>772</v>
      </c>
      <c r="C162" s="142" t="s">
        <v>773</v>
      </c>
      <c r="D162" s="143" t="s">
        <v>70</v>
      </c>
      <c r="E162" s="143">
        <v>3</v>
      </c>
      <c r="F162" s="144"/>
      <c r="G162" s="145"/>
      <c r="H162" s="114"/>
    </row>
    <row r="163" spans="1:8" ht="16.5" customHeight="1" x14ac:dyDescent="0.3">
      <c r="A163" s="114"/>
      <c r="B163" s="146"/>
      <c r="C163" s="147"/>
      <c r="D163" s="148"/>
      <c r="E163" s="148"/>
      <c r="F163" s="149" t="s">
        <v>311</v>
      </c>
      <c r="G163" s="150">
        <f>SUM(G114:G162)</f>
        <v>0</v>
      </c>
      <c r="H163" s="114"/>
    </row>
    <row r="164" spans="1:8" ht="16.5" customHeight="1" x14ac:dyDescent="0.3">
      <c r="A164" s="114"/>
      <c r="B164" s="138">
        <v>1.0900000000000001</v>
      </c>
      <c r="C164" s="139" t="s">
        <v>312</v>
      </c>
      <c r="D164" s="139" t="s">
        <v>15</v>
      </c>
      <c r="E164" s="139"/>
      <c r="F164" s="139"/>
      <c r="G164" s="140"/>
      <c r="H164" s="114"/>
    </row>
    <row r="165" spans="1:8" ht="16.5" customHeight="1" outlineLevel="1" x14ac:dyDescent="0.3">
      <c r="A165" s="114"/>
      <c r="B165" s="167"/>
      <c r="C165" s="168" t="s">
        <v>313</v>
      </c>
      <c r="D165" s="169"/>
      <c r="E165" s="169"/>
      <c r="F165" s="170"/>
      <c r="G165" s="171"/>
      <c r="H165" s="172"/>
    </row>
    <row r="166" spans="1:8" ht="98.25" customHeight="1" outlineLevel="1" x14ac:dyDescent="0.3">
      <c r="A166" s="114"/>
      <c r="B166" s="141" t="s">
        <v>336</v>
      </c>
      <c r="C166" s="142" t="s">
        <v>337</v>
      </c>
      <c r="D166" s="143" t="s">
        <v>36</v>
      </c>
      <c r="E166" s="143">
        <v>5</v>
      </c>
      <c r="F166" s="144"/>
      <c r="G166" s="145"/>
      <c r="H166" s="172"/>
    </row>
    <row r="167" spans="1:8" ht="98.25" customHeight="1" outlineLevel="1" x14ac:dyDescent="0.3">
      <c r="A167" s="114"/>
      <c r="B167" s="141" t="s">
        <v>314</v>
      </c>
      <c r="C167" s="142" t="s">
        <v>315</v>
      </c>
      <c r="D167" s="143" t="s">
        <v>47</v>
      </c>
      <c r="E167" s="143">
        <v>8.8000000000000007</v>
      </c>
      <c r="F167" s="144"/>
      <c r="G167" s="145"/>
      <c r="H167" s="172"/>
    </row>
    <row r="168" spans="1:8" ht="98.25" customHeight="1" outlineLevel="1" x14ac:dyDescent="0.3">
      <c r="A168" s="114"/>
      <c r="B168" s="141" t="s">
        <v>316</v>
      </c>
      <c r="C168" s="142" t="s">
        <v>317</v>
      </c>
      <c r="D168" s="143" t="s">
        <v>47</v>
      </c>
      <c r="E168" s="143">
        <v>70.099999999999994</v>
      </c>
      <c r="F168" s="144"/>
      <c r="G168" s="145"/>
      <c r="H168" s="172"/>
    </row>
    <row r="169" spans="1:8" ht="98.25" customHeight="1" outlineLevel="1" x14ac:dyDescent="0.3">
      <c r="A169" s="114"/>
      <c r="B169" s="141" t="s">
        <v>318</v>
      </c>
      <c r="C169" s="142" t="s">
        <v>319</v>
      </c>
      <c r="D169" s="143" t="s">
        <v>47</v>
      </c>
      <c r="E169" s="143">
        <v>13.25</v>
      </c>
      <c r="F169" s="144"/>
      <c r="G169" s="145"/>
      <c r="H169" s="172"/>
    </row>
    <row r="170" spans="1:8" ht="98.25" customHeight="1" outlineLevel="1" x14ac:dyDescent="0.3">
      <c r="A170" s="114"/>
      <c r="B170" s="141" t="s">
        <v>320</v>
      </c>
      <c r="C170" s="142" t="s">
        <v>321</v>
      </c>
      <c r="D170" s="143" t="s">
        <v>47</v>
      </c>
      <c r="E170" s="143">
        <v>14.08</v>
      </c>
      <c r="F170" s="144"/>
      <c r="G170" s="145"/>
      <c r="H170" s="172"/>
    </row>
    <row r="171" spans="1:8" ht="98.25" customHeight="1" outlineLevel="1" x14ac:dyDescent="0.3">
      <c r="A171" s="114"/>
      <c r="B171" s="141" t="s">
        <v>322</v>
      </c>
      <c r="C171" s="142" t="s">
        <v>323</v>
      </c>
      <c r="D171" s="143" t="s">
        <v>47</v>
      </c>
      <c r="E171" s="143">
        <v>35.96</v>
      </c>
      <c r="F171" s="144"/>
      <c r="G171" s="145"/>
      <c r="H171" s="172"/>
    </row>
    <row r="172" spans="1:8" ht="98.25" customHeight="1" outlineLevel="1" x14ac:dyDescent="0.3">
      <c r="A172" s="114"/>
      <c r="B172" s="141" t="s">
        <v>324</v>
      </c>
      <c r="C172" s="142" t="s">
        <v>325</v>
      </c>
      <c r="D172" s="143" t="s">
        <v>36</v>
      </c>
      <c r="E172" s="143">
        <v>15</v>
      </c>
      <c r="F172" s="144"/>
      <c r="G172" s="145"/>
      <c r="H172" s="172"/>
    </row>
    <row r="173" spans="1:8" ht="98.25" customHeight="1" outlineLevel="1" x14ac:dyDescent="0.3">
      <c r="A173" s="114"/>
      <c r="B173" s="141" t="s">
        <v>326</v>
      </c>
      <c r="C173" s="142" t="s">
        <v>327</v>
      </c>
      <c r="D173" s="143" t="s">
        <v>36</v>
      </c>
      <c r="E173" s="143">
        <v>22</v>
      </c>
      <c r="F173" s="144"/>
      <c r="G173" s="145"/>
      <c r="H173" s="172"/>
    </row>
    <row r="174" spans="1:8" ht="98.25" customHeight="1" outlineLevel="1" x14ac:dyDescent="0.3">
      <c r="A174" s="114"/>
      <c r="B174" s="141" t="s">
        <v>328</v>
      </c>
      <c r="C174" s="142" t="s">
        <v>329</v>
      </c>
      <c r="D174" s="143" t="s">
        <v>36</v>
      </c>
      <c r="E174" s="143">
        <v>7</v>
      </c>
      <c r="F174" s="144"/>
      <c r="G174" s="145"/>
      <c r="H174" s="172"/>
    </row>
    <row r="175" spans="1:8" ht="98.25" customHeight="1" outlineLevel="1" x14ac:dyDescent="0.3">
      <c r="A175" s="114"/>
      <c r="B175" s="141" t="s">
        <v>330</v>
      </c>
      <c r="C175" s="142" t="s">
        <v>331</v>
      </c>
      <c r="D175" s="143" t="s">
        <v>36</v>
      </c>
      <c r="E175" s="143">
        <v>10</v>
      </c>
      <c r="F175" s="144"/>
      <c r="G175" s="145"/>
      <c r="H175" s="172"/>
    </row>
    <row r="176" spans="1:8" ht="98.25" customHeight="1" outlineLevel="1" x14ac:dyDescent="0.3">
      <c r="A176" s="114"/>
      <c r="B176" s="141" t="s">
        <v>332</v>
      </c>
      <c r="C176" s="142" t="s">
        <v>333</v>
      </c>
      <c r="D176" s="143" t="s">
        <v>36</v>
      </c>
      <c r="E176" s="143">
        <v>35</v>
      </c>
      <c r="F176" s="144"/>
      <c r="G176" s="145"/>
      <c r="H176" s="172"/>
    </row>
    <row r="177" spans="1:8" ht="98.25" customHeight="1" outlineLevel="1" x14ac:dyDescent="0.3">
      <c r="A177" s="114"/>
      <c r="B177" s="141" t="s">
        <v>334</v>
      </c>
      <c r="C177" s="142" t="s">
        <v>335</v>
      </c>
      <c r="D177" s="143" t="s">
        <v>36</v>
      </c>
      <c r="E177" s="143">
        <v>10</v>
      </c>
      <c r="F177" s="144"/>
      <c r="G177" s="145"/>
      <c r="H177" s="172"/>
    </row>
    <row r="178" spans="1:8" ht="98.25" customHeight="1" outlineLevel="1" x14ac:dyDescent="0.3">
      <c r="A178" s="114"/>
      <c r="B178" s="141" t="s">
        <v>338</v>
      </c>
      <c r="C178" s="142" t="s">
        <v>339</v>
      </c>
      <c r="D178" s="143" t="s">
        <v>36</v>
      </c>
      <c r="E178" s="143">
        <v>5</v>
      </c>
      <c r="F178" s="144"/>
      <c r="G178" s="145"/>
      <c r="H178" s="172"/>
    </row>
    <row r="179" spans="1:8" ht="98.25" customHeight="1" outlineLevel="1" x14ac:dyDescent="0.3">
      <c r="A179" s="114"/>
      <c r="B179" s="141" t="s">
        <v>340</v>
      </c>
      <c r="C179" s="142" t="s">
        <v>341</v>
      </c>
      <c r="D179" s="143" t="s">
        <v>36</v>
      </c>
      <c r="E179" s="143">
        <v>7</v>
      </c>
      <c r="F179" s="144"/>
      <c r="G179" s="145"/>
      <c r="H179" s="172"/>
    </row>
    <row r="180" spans="1:8" ht="98.25" customHeight="1" outlineLevel="1" x14ac:dyDescent="0.3">
      <c r="A180" s="114"/>
      <c r="B180" s="141" t="s">
        <v>342</v>
      </c>
      <c r="C180" s="142" t="s">
        <v>343</v>
      </c>
      <c r="D180" s="143" t="s">
        <v>36</v>
      </c>
      <c r="E180" s="143">
        <v>4</v>
      </c>
      <c r="F180" s="144"/>
      <c r="G180" s="145"/>
      <c r="H180" s="172"/>
    </row>
    <row r="181" spans="1:8" ht="98.25" customHeight="1" outlineLevel="1" x14ac:dyDescent="0.3">
      <c r="A181" s="114"/>
      <c r="B181" s="141" t="s">
        <v>344</v>
      </c>
      <c r="C181" s="142" t="s">
        <v>345</v>
      </c>
      <c r="D181" s="143" t="s">
        <v>36</v>
      </c>
      <c r="E181" s="143">
        <v>3</v>
      </c>
      <c r="F181" s="144"/>
      <c r="G181" s="145"/>
      <c r="H181" s="172"/>
    </row>
    <row r="182" spans="1:8" ht="98.25" customHeight="1" outlineLevel="1" x14ac:dyDescent="0.3">
      <c r="A182" s="114"/>
      <c r="B182" s="141" t="s">
        <v>346</v>
      </c>
      <c r="C182" s="142" t="s">
        <v>347</v>
      </c>
      <c r="D182" s="143" t="s">
        <v>36</v>
      </c>
      <c r="E182" s="143">
        <v>2</v>
      </c>
      <c r="F182" s="144"/>
      <c r="G182" s="145"/>
      <c r="H182" s="172"/>
    </row>
    <row r="183" spans="1:8" ht="98.25" customHeight="1" outlineLevel="1" x14ac:dyDescent="0.3">
      <c r="A183" s="114"/>
      <c r="B183" s="141" t="s">
        <v>348</v>
      </c>
      <c r="C183" s="142" t="s">
        <v>349</v>
      </c>
      <c r="D183" s="143" t="s">
        <v>36</v>
      </c>
      <c r="E183" s="143">
        <v>10</v>
      </c>
      <c r="F183" s="144"/>
      <c r="G183" s="145"/>
      <c r="H183" s="172"/>
    </row>
    <row r="184" spans="1:8" ht="98.25" customHeight="1" outlineLevel="1" x14ac:dyDescent="0.3">
      <c r="A184" s="114"/>
      <c r="B184" s="141" t="s">
        <v>350</v>
      </c>
      <c r="C184" s="142" t="s">
        <v>351</v>
      </c>
      <c r="D184" s="143" t="s">
        <v>36</v>
      </c>
      <c r="E184" s="143">
        <v>8</v>
      </c>
      <c r="F184" s="144"/>
      <c r="G184" s="145"/>
      <c r="H184" s="172"/>
    </row>
    <row r="185" spans="1:8" ht="98.25" customHeight="1" outlineLevel="1" x14ac:dyDescent="0.3">
      <c r="A185" s="114"/>
      <c r="B185" s="141" t="s">
        <v>352</v>
      </c>
      <c r="C185" s="142" t="s">
        <v>353</v>
      </c>
      <c r="D185" s="143" t="s">
        <v>36</v>
      </c>
      <c r="E185" s="143">
        <v>4</v>
      </c>
      <c r="F185" s="144"/>
      <c r="G185" s="145"/>
      <c r="H185" s="172"/>
    </row>
    <row r="186" spans="1:8" ht="98.25" customHeight="1" outlineLevel="1" x14ac:dyDescent="0.3">
      <c r="A186" s="114"/>
      <c r="B186" s="141" t="s">
        <v>354</v>
      </c>
      <c r="C186" s="142" t="s">
        <v>355</v>
      </c>
      <c r="D186" s="143" t="s">
        <v>36</v>
      </c>
      <c r="E186" s="143">
        <v>3</v>
      </c>
      <c r="F186" s="144"/>
      <c r="G186" s="145"/>
      <c r="H186" s="172"/>
    </row>
    <row r="187" spans="1:8" ht="98.25" customHeight="1" outlineLevel="1" x14ac:dyDescent="0.3">
      <c r="A187" s="114"/>
      <c r="B187" s="141" t="s">
        <v>356</v>
      </c>
      <c r="C187" s="142" t="s">
        <v>357</v>
      </c>
      <c r="D187" s="143" t="s">
        <v>36</v>
      </c>
      <c r="E187" s="143">
        <v>3</v>
      </c>
      <c r="F187" s="144"/>
      <c r="G187" s="145"/>
      <c r="H187" s="172"/>
    </row>
    <row r="188" spans="1:8" ht="98.25" customHeight="1" outlineLevel="1" x14ac:dyDescent="0.3">
      <c r="A188" s="114"/>
      <c r="B188" s="141" t="s">
        <v>358</v>
      </c>
      <c r="C188" s="142" t="s">
        <v>359</v>
      </c>
      <c r="D188" s="143" t="s">
        <v>47</v>
      </c>
      <c r="E188" s="143">
        <v>35.96</v>
      </c>
      <c r="F188" s="144"/>
      <c r="G188" s="145"/>
      <c r="H188" s="172"/>
    </row>
    <row r="189" spans="1:8" ht="98.25" customHeight="1" outlineLevel="1" x14ac:dyDescent="0.3">
      <c r="A189" s="114"/>
      <c r="B189" s="141" t="s">
        <v>360</v>
      </c>
      <c r="C189" s="142" t="s">
        <v>361</v>
      </c>
      <c r="D189" s="143" t="s">
        <v>36</v>
      </c>
      <c r="E189" s="143">
        <v>22</v>
      </c>
      <c r="F189" s="144"/>
      <c r="G189" s="145"/>
      <c r="H189" s="172"/>
    </row>
    <row r="190" spans="1:8" ht="98.25" customHeight="1" outlineLevel="1" x14ac:dyDescent="0.3">
      <c r="A190" s="114"/>
      <c r="B190" s="141" t="s">
        <v>362</v>
      </c>
      <c r="C190" s="142" t="s">
        <v>363</v>
      </c>
      <c r="D190" s="143" t="s">
        <v>36</v>
      </c>
      <c r="E190" s="143">
        <v>8</v>
      </c>
      <c r="F190" s="144"/>
      <c r="G190" s="145"/>
      <c r="H190" s="172"/>
    </row>
    <row r="191" spans="1:8" ht="98.25" customHeight="1" outlineLevel="1" x14ac:dyDescent="0.3">
      <c r="A191" s="114"/>
      <c r="B191" s="141" t="s">
        <v>364</v>
      </c>
      <c r="C191" s="142" t="s">
        <v>365</v>
      </c>
      <c r="D191" s="143" t="s">
        <v>47</v>
      </c>
      <c r="E191" s="143">
        <v>8.8000000000000007</v>
      </c>
      <c r="F191" s="144"/>
      <c r="G191" s="145"/>
      <c r="H191" s="172"/>
    </row>
    <row r="192" spans="1:8" ht="98.25" customHeight="1" outlineLevel="1" x14ac:dyDescent="0.3">
      <c r="A192" s="114"/>
      <c r="B192" s="141" t="s">
        <v>366</v>
      </c>
      <c r="C192" s="142" t="s">
        <v>367</v>
      </c>
      <c r="D192" s="143" t="s">
        <v>47</v>
      </c>
      <c r="E192" s="143">
        <v>13.25</v>
      </c>
      <c r="F192" s="144"/>
      <c r="G192" s="145"/>
      <c r="H192" s="172"/>
    </row>
    <row r="193" spans="1:8" ht="98.25" customHeight="1" outlineLevel="1" x14ac:dyDescent="0.3">
      <c r="A193" s="114"/>
      <c r="B193" s="141" t="s">
        <v>368</v>
      </c>
      <c r="C193" s="142" t="s">
        <v>369</v>
      </c>
      <c r="D193" s="143" t="s">
        <v>47</v>
      </c>
      <c r="E193" s="143">
        <v>70.099999999999994</v>
      </c>
      <c r="F193" s="144"/>
      <c r="G193" s="145"/>
      <c r="H193" s="172"/>
    </row>
    <row r="194" spans="1:8" ht="98.25" customHeight="1" outlineLevel="1" x14ac:dyDescent="0.3">
      <c r="A194" s="114"/>
      <c r="B194" s="141" t="s">
        <v>370</v>
      </c>
      <c r="C194" s="142" t="s">
        <v>371</v>
      </c>
      <c r="D194" s="143" t="s">
        <v>47</v>
      </c>
      <c r="E194" s="143">
        <v>14.08</v>
      </c>
      <c r="F194" s="144"/>
      <c r="G194" s="145"/>
      <c r="H194" s="172"/>
    </row>
    <row r="195" spans="1:8" ht="98.25" customHeight="1" outlineLevel="1" x14ac:dyDescent="0.3">
      <c r="A195" s="114"/>
      <c r="B195" s="141" t="s">
        <v>372</v>
      </c>
      <c r="C195" s="142" t="s">
        <v>373</v>
      </c>
      <c r="D195" s="143" t="s">
        <v>47</v>
      </c>
      <c r="E195" s="143">
        <v>35.96</v>
      </c>
      <c r="F195" s="144"/>
      <c r="G195" s="145"/>
      <c r="H195" s="172"/>
    </row>
    <row r="196" spans="1:8" ht="98.25" customHeight="1" outlineLevel="1" x14ac:dyDescent="0.3">
      <c r="A196" s="114"/>
      <c r="B196" s="141" t="s">
        <v>374</v>
      </c>
      <c r="C196" s="142" t="s">
        <v>375</v>
      </c>
      <c r="D196" s="143" t="s">
        <v>36</v>
      </c>
      <c r="E196" s="143">
        <v>7</v>
      </c>
      <c r="F196" s="144"/>
      <c r="G196" s="145"/>
      <c r="H196" s="172"/>
    </row>
    <row r="197" spans="1:8" ht="98.25" customHeight="1" outlineLevel="1" x14ac:dyDescent="0.3">
      <c r="A197" s="114"/>
      <c r="B197" s="141" t="s">
        <v>376</v>
      </c>
      <c r="C197" s="142" t="s">
        <v>377</v>
      </c>
      <c r="D197" s="143" t="s">
        <v>70</v>
      </c>
      <c r="E197" s="143">
        <v>1</v>
      </c>
      <c r="F197" s="144"/>
      <c r="G197" s="145"/>
      <c r="H197" s="172"/>
    </row>
    <row r="198" spans="1:8" ht="98.25" customHeight="1" outlineLevel="1" x14ac:dyDescent="0.3">
      <c r="A198" s="114"/>
      <c r="B198" s="141" t="s">
        <v>378</v>
      </c>
      <c r="C198" s="142" t="s">
        <v>379</v>
      </c>
      <c r="D198" s="143" t="s">
        <v>70</v>
      </c>
      <c r="E198" s="143">
        <v>2</v>
      </c>
      <c r="F198" s="144"/>
      <c r="G198" s="145"/>
      <c r="H198" s="172"/>
    </row>
    <row r="199" spans="1:8" ht="98.25" customHeight="1" outlineLevel="1" x14ac:dyDescent="0.3">
      <c r="A199" s="114"/>
      <c r="B199" s="141" t="s">
        <v>774</v>
      </c>
      <c r="C199" s="142" t="s">
        <v>381</v>
      </c>
      <c r="D199" s="143" t="s">
        <v>36</v>
      </c>
      <c r="E199" s="143">
        <v>2</v>
      </c>
      <c r="F199" s="144"/>
      <c r="G199" s="145"/>
      <c r="H199" s="172"/>
    </row>
    <row r="200" spans="1:8" ht="98.25" customHeight="1" outlineLevel="1" x14ac:dyDescent="0.3">
      <c r="A200" s="114"/>
      <c r="B200" s="141" t="s">
        <v>382</v>
      </c>
      <c r="C200" s="142" t="s">
        <v>383</v>
      </c>
      <c r="D200" s="143" t="s">
        <v>70</v>
      </c>
      <c r="E200" s="143">
        <v>1</v>
      </c>
      <c r="F200" s="144"/>
      <c r="G200" s="145"/>
      <c r="H200" s="172"/>
    </row>
    <row r="201" spans="1:8" ht="98.25" customHeight="1" outlineLevel="1" x14ac:dyDescent="0.3">
      <c r="A201" s="114"/>
      <c r="B201" s="141" t="s">
        <v>384</v>
      </c>
      <c r="C201" s="142" t="s">
        <v>385</v>
      </c>
      <c r="D201" s="143" t="s">
        <v>70</v>
      </c>
      <c r="E201" s="143">
        <v>1</v>
      </c>
      <c r="F201" s="144"/>
      <c r="G201" s="145"/>
      <c r="H201" s="172"/>
    </row>
    <row r="202" spans="1:8" ht="98.25" customHeight="1" outlineLevel="1" x14ac:dyDescent="0.3">
      <c r="A202" s="114"/>
      <c r="B202" s="141" t="s">
        <v>386</v>
      </c>
      <c r="C202" s="142" t="s">
        <v>387</v>
      </c>
      <c r="D202" s="143" t="s">
        <v>70</v>
      </c>
      <c r="E202" s="143">
        <v>5</v>
      </c>
      <c r="F202" s="144"/>
      <c r="G202" s="145"/>
      <c r="H202" s="172"/>
    </row>
    <row r="203" spans="1:8" ht="98.25" customHeight="1" outlineLevel="1" x14ac:dyDescent="0.3">
      <c r="A203" s="114"/>
      <c r="B203" s="141" t="s">
        <v>775</v>
      </c>
      <c r="C203" s="142" t="s">
        <v>389</v>
      </c>
      <c r="D203" s="143" t="s">
        <v>70</v>
      </c>
      <c r="E203" s="143">
        <v>5</v>
      </c>
      <c r="F203" s="144"/>
      <c r="G203" s="145"/>
      <c r="H203" s="172"/>
    </row>
    <row r="204" spans="1:8" ht="98.25" customHeight="1" outlineLevel="1" x14ac:dyDescent="0.3">
      <c r="A204" s="114"/>
      <c r="B204" s="141" t="s">
        <v>390</v>
      </c>
      <c r="C204" s="142" t="s">
        <v>391</v>
      </c>
      <c r="D204" s="143" t="s">
        <v>70</v>
      </c>
      <c r="E204" s="143">
        <v>5</v>
      </c>
      <c r="F204" s="144"/>
      <c r="G204" s="145"/>
      <c r="H204" s="172"/>
    </row>
    <row r="205" spans="1:8" ht="16.5" customHeight="1" outlineLevel="1" x14ac:dyDescent="0.3">
      <c r="A205" s="114"/>
      <c r="B205" s="167"/>
      <c r="C205" s="168" t="s">
        <v>392</v>
      </c>
      <c r="D205" s="169"/>
      <c r="E205" s="169"/>
      <c r="F205" s="170"/>
      <c r="G205" s="171"/>
      <c r="H205" s="172"/>
    </row>
    <row r="206" spans="1:8" ht="98.25" customHeight="1" outlineLevel="1" x14ac:dyDescent="0.3">
      <c r="A206" s="114"/>
      <c r="B206" s="141" t="s">
        <v>393</v>
      </c>
      <c r="C206" s="142" t="s">
        <v>394</v>
      </c>
      <c r="D206" s="143" t="s">
        <v>36</v>
      </c>
      <c r="E206" s="143">
        <v>6</v>
      </c>
      <c r="F206" s="144"/>
      <c r="G206" s="145"/>
      <c r="H206" s="172"/>
    </row>
    <row r="207" spans="1:8" ht="98.25" customHeight="1" outlineLevel="1" x14ac:dyDescent="0.3">
      <c r="A207" s="114"/>
      <c r="B207" s="141" t="s">
        <v>710</v>
      </c>
      <c r="C207" s="142" t="s">
        <v>711</v>
      </c>
      <c r="D207" s="143" t="s">
        <v>78</v>
      </c>
      <c r="E207" s="143">
        <v>41.24</v>
      </c>
      <c r="F207" s="144"/>
      <c r="G207" s="145"/>
      <c r="H207" s="172"/>
    </row>
    <row r="208" spans="1:8" ht="98.25" customHeight="1" outlineLevel="1" x14ac:dyDescent="0.3">
      <c r="A208" s="114"/>
      <c r="B208" s="141" t="s">
        <v>718</v>
      </c>
      <c r="C208" s="142" t="s">
        <v>719</v>
      </c>
      <c r="D208" s="143" t="s">
        <v>70</v>
      </c>
      <c r="E208" s="143">
        <v>6</v>
      </c>
      <c r="F208" s="144"/>
      <c r="G208" s="145"/>
      <c r="H208" s="172"/>
    </row>
    <row r="209" spans="1:26" ht="98.25" customHeight="1" outlineLevel="1" x14ac:dyDescent="0.3">
      <c r="A209" s="114"/>
      <c r="B209" s="141" t="s">
        <v>748</v>
      </c>
      <c r="C209" s="142" t="s">
        <v>749</v>
      </c>
      <c r="D209" s="143" t="s">
        <v>78</v>
      </c>
      <c r="E209" s="143">
        <v>41.24</v>
      </c>
      <c r="F209" s="144"/>
      <c r="G209" s="145"/>
      <c r="H209" s="172"/>
    </row>
    <row r="210" spans="1:26" ht="98.25" customHeight="1" outlineLevel="1" x14ac:dyDescent="0.3">
      <c r="A210" s="114"/>
      <c r="B210" s="141" t="s">
        <v>750</v>
      </c>
      <c r="C210" s="142" t="s">
        <v>751</v>
      </c>
      <c r="D210" s="143" t="s">
        <v>78</v>
      </c>
      <c r="E210" s="143">
        <v>41.24</v>
      </c>
      <c r="F210" s="144"/>
      <c r="G210" s="145"/>
      <c r="H210" s="172"/>
    </row>
    <row r="211" spans="1:26" ht="98.25" customHeight="1" outlineLevel="1" x14ac:dyDescent="0.3">
      <c r="A211" s="114"/>
      <c r="B211" s="141" t="s">
        <v>776</v>
      </c>
      <c r="C211" s="142" t="s">
        <v>777</v>
      </c>
      <c r="D211" s="143" t="s">
        <v>70</v>
      </c>
      <c r="E211" s="143">
        <v>19</v>
      </c>
      <c r="F211" s="144"/>
      <c r="G211" s="145"/>
      <c r="H211" s="172"/>
    </row>
    <row r="212" spans="1:26" ht="98.25" customHeight="1" outlineLevel="1" x14ac:dyDescent="0.3">
      <c r="A212" s="114"/>
      <c r="B212" s="141" t="s">
        <v>762</v>
      </c>
      <c r="C212" s="142" t="s">
        <v>763</v>
      </c>
      <c r="D212" s="143" t="s">
        <v>70</v>
      </c>
      <c r="E212" s="143">
        <v>23</v>
      </c>
      <c r="F212" s="144"/>
      <c r="G212" s="145"/>
      <c r="H212" s="172"/>
    </row>
    <row r="213" spans="1:26" ht="16.5" customHeight="1" x14ac:dyDescent="0.3">
      <c r="A213" s="114"/>
      <c r="B213" s="146"/>
      <c r="C213" s="147"/>
      <c r="D213" s="148"/>
      <c r="E213" s="148"/>
      <c r="F213" s="149" t="s">
        <v>395</v>
      </c>
      <c r="G213" s="150">
        <f>SUM(G166:G212)</f>
        <v>0</v>
      </c>
      <c r="H213" s="114"/>
    </row>
    <row r="214" spans="1:26" ht="16.5" customHeight="1" x14ac:dyDescent="0.3">
      <c r="A214" s="114"/>
      <c r="B214" s="138">
        <v>1.1000000000000001</v>
      </c>
      <c r="C214" s="139" t="s">
        <v>396</v>
      </c>
      <c r="D214" s="139" t="s">
        <v>15</v>
      </c>
      <c r="E214" s="139"/>
      <c r="F214" s="139"/>
      <c r="G214" s="140"/>
      <c r="H214" s="114"/>
    </row>
    <row r="215" spans="1:26" ht="16.5" customHeight="1" outlineLevel="1" x14ac:dyDescent="0.3">
      <c r="A215" s="173"/>
      <c r="B215" s="174"/>
      <c r="C215" s="175" t="s">
        <v>397</v>
      </c>
      <c r="D215" s="176"/>
      <c r="E215" s="143"/>
      <c r="F215" s="144"/>
      <c r="G215" s="145"/>
      <c r="H215" s="172"/>
      <c r="I215" s="177"/>
      <c r="J215" s="177"/>
      <c r="K215" s="177"/>
      <c r="L215" s="177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</row>
    <row r="216" spans="1:26" ht="98.25" customHeight="1" outlineLevel="1" x14ac:dyDescent="0.3">
      <c r="A216" s="178"/>
      <c r="B216" s="174" t="s">
        <v>398</v>
      </c>
      <c r="C216" s="153" t="s">
        <v>399</v>
      </c>
      <c r="D216" s="176" t="s">
        <v>36</v>
      </c>
      <c r="E216" s="143">
        <v>5</v>
      </c>
      <c r="F216" s="179"/>
      <c r="G216" s="145"/>
      <c r="H216" s="172"/>
    </row>
    <row r="217" spans="1:26" ht="98.25" customHeight="1" outlineLevel="1" x14ac:dyDescent="0.3">
      <c r="A217" s="180"/>
      <c r="B217" s="146" t="s">
        <v>400</v>
      </c>
      <c r="C217" s="147" t="s">
        <v>401</v>
      </c>
      <c r="D217" s="176" t="s">
        <v>36</v>
      </c>
      <c r="E217" s="158">
        <v>3</v>
      </c>
      <c r="F217" s="159"/>
      <c r="G217" s="145"/>
      <c r="H217" s="172"/>
    </row>
    <row r="218" spans="1:26" ht="98.25" customHeight="1" outlineLevel="1" x14ac:dyDescent="0.3">
      <c r="A218" s="178"/>
      <c r="B218" s="174" t="s">
        <v>402</v>
      </c>
      <c r="C218" s="153" t="s">
        <v>403</v>
      </c>
      <c r="D218" s="176" t="s">
        <v>36</v>
      </c>
      <c r="E218" s="143">
        <v>2</v>
      </c>
      <c r="F218" s="179"/>
      <c r="G218" s="145"/>
      <c r="H218" s="172"/>
    </row>
    <row r="219" spans="1:26" ht="98.25" customHeight="1" outlineLevel="1" x14ac:dyDescent="0.3">
      <c r="A219" s="178"/>
      <c r="B219" s="174" t="s">
        <v>404</v>
      </c>
      <c r="C219" s="153" t="s">
        <v>405</v>
      </c>
      <c r="D219" s="176" t="s">
        <v>36</v>
      </c>
      <c r="E219" s="143">
        <v>2</v>
      </c>
      <c r="F219" s="179"/>
      <c r="G219" s="145"/>
      <c r="H219" s="172"/>
    </row>
    <row r="220" spans="1:26" ht="98.25" customHeight="1" outlineLevel="1" x14ac:dyDescent="0.3">
      <c r="A220" s="178"/>
      <c r="B220" s="174" t="s">
        <v>406</v>
      </c>
      <c r="C220" s="153" t="s">
        <v>407</v>
      </c>
      <c r="D220" s="176" t="s">
        <v>36</v>
      </c>
      <c r="E220" s="143">
        <v>7</v>
      </c>
      <c r="F220" s="179"/>
      <c r="G220" s="145"/>
      <c r="H220" s="172"/>
    </row>
    <row r="221" spans="1:26" ht="98.25" customHeight="1" outlineLevel="1" x14ac:dyDescent="0.3">
      <c r="A221" s="178"/>
      <c r="B221" s="174" t="s">
        <v>408</v>
      </c>
      <c r="C221" s="153" t="s">
        <v>409</v>
      </c>
      <c r="D221" s="176" t="s">
        <v>36</v>
      </c>
      <c r="E221" s="143">
        <v>3</v>
      </c>
      <c r="F221" s="179"/>
      <c r="G221" s="145"/>
      <c r="H221" s="172"/>
    </row>
    <row r="222" spans="1:26" ht="98.25" customHeight="1" outlineLevel="1" x14ac:dyDescent="0.3">
      <c r="A222" s="178"/>
      <c r="B222" s="174" t="s">
        <v>410</v>
      </c>
      <c r="C222" s="153" t="s">
        <v>411</v>
      </c>
      <c r="D222" s="176" t="s">
        <v>36</v>
      </c>
      <c r="E222" s="143">
        <v>3</v>
      </c>
      <c r="F222" s="179"/>
      <c r="G222" s="145"/>
      <c r="H222" s="172"/>
    </row>
    <row r="223" spans="1:26" ht="98.25" customHeight="1" outlineLevel="1" x14ac:dyDescent="0.3">
      <c r="A223" s="178"/>
      <c r="B223" s="174" t="s">
        <v>412</v>
      </c>
      <c r="C223" s="153" t="s">
        <v>413</v>
      </c>
      <c r="D223" s="176" t="s">
        <v>36</v>
      </c>
      <c r="E223" s="143">
        <v>3</v>
      </c>
      <c r="F223" s="179"/>
      <c r="G223" s="145"/>
      <c r="H223" s="172"/>
    </row>
    <row r="224" spans="1:26" ht="98.25" customHeight="1" outlineLevel="1" x14ac:dyDescent="0.3">
      <c r="A224" s="178"/>
      <c r="B224" s="174" t="s">
        <v>414</v>
      </c>
      <c r="C224" s="153" t="s">
        <v>415</v>
      </c>
      <c r="D224" s="176" t="s">
        <v>73</v>
      </c>
      <c r="E224" s="143">
        <v>2.1</v>
      </c>
      <c r="F224" s="179"/>
      <c r="G224" s="145"/>
      <c r="H224" s="172"/>
    </row>
    <row r="225" spans="1:9" ht="98.25" customHeight="1" outlineLevel="1" x14ac:dyDescent="0.3">
      <c r="A225" s="178"/>
      <c r="B225" s="174">
        <v>3443.6</v>
      </c>
      <c r="C225" s="153" t="s">
        <v>416</v>
      </c>
      <c r="D225" s="176" t="s">
        <v>36</v>
      </c>
      <c r="E225" s="143">
        <v>2</v>
      </c>
      <c r="F225" s="179"/>
      <c r="G225" s="145"/>
      <c r="H225" s="172"/>
    </row>
    <row r="226" spans="1:9" ht="98.25" customHeight="1" outlineLevel="1" x14ac:dyDescent="0.3">
      <c r="A226" s="178"/>
      <c r="B226" s="174">
        <v>7434.5</v>
      </c>
      <c r="C226" s="153" t="s">
        <v>417</v>
      </c>
      <c r="D226" s="176" t="s">
        <v>36</v>
      </c>
      <c r="E226" s="143">
        <v>9</v>
      </c>
      <c r="F226" s="181"/>
      <c r="G226" s="145"/>
      <c r="H226" s="172"/>
    </row>
    <row r="227" spans="1:9" ht="98.25" customHeight="1" outlineLevel="1" x14ac:dyDescent="0.3">
      <c r="A227" s="178"/>
      <c r="B227" s="174" t="s">
        <v>418</v>
      </c>
      <c r="C227" s="153" t="s">
        <v>419</v>
      </c>
      <c r="D227" s="176" t="s">
        <v>36</v>
      </c>
      <c r="E227" s="143">
        <v>3</v>
      </c>
      <c r="F227" s="179"/>
      <c r="G227" s="145"/>
      <c r="H227" s="172"/>
    </row>
    <row r="228" spans="1:9" ht="98.25" customHeight="1" outlineLevel="1" x14ac:dyDescent="0.3">
      <c r="A228" s="178"/>
      <c r="B228" s="174" t="s">
        <v>420</v>
      </c>
      <c r="C228" s="153" t="s">
        <v>421</v>
      </c>
      <c r="D228" s="176" t="s">
        <v>36</v>
      </c>
      <c r="E228" s="143">
        <v>1</v>
      </c>
      <c r="F228" s="179"/>
      <c r="G228" s="145"/>
      <c r="H228" s="172"/>
    </row>
    <row r="229" spans="1:9" ht="98.25" customHeight="1" outlineLevel="1" x14ac:dyDescent="0.3">
      <c r="A229" s="178"/>
      <c r="B229" s="174" t="s">
        <v>422</v>
      </c>
      <c r="C229" s="153" t="s">
        <v>423</v>
      </c>
      <c r="D229" s="176" t="s">
        <v>36</v>
      </c>
      <c r="E229" s="143">
        <v>3</v>
      </c>
      <c r="F229" s="179"/>
      <c r="G229" s="145"/>
      <c r="H229" s="172"/>
    </row>
    <row r="230" spans="1:9" ht="98.25" customHeight="1" outlineLevel="1" x14ac:dyDescent="0.3">
      <c r="A230" s="178"/>
      <c r="B230" s="174" t="s">
        <v>424</v>
      </c>
      <c r="C230" s="153" t="s">
        <v>425</v>
      </c>
      <c r="D230" s="176" t="s">
        <v>36</v>
      </c>
      <c r="E230" s="143">
        <v>1</v>
      </c>
      <c r="F230" s="179"/>
      <c r="G230" s="145"/>
      <c r="H230" s="172"/>
    </row>
    <row r="231" spans="1:9" ht="98.25" customHeight="1" outlineLevel="1" x14ac:dyDescent="0.3">
      <c r="A231" s="178"/>
      <c r="B231" s="174" t="s">
        <v>426</v>
      </c>
      <c r="C231" s="153" t="s">
        <v>778</v>
      </c>
      <c r="D231" s="176" t="s">
        <v>36</v>
      </c>
      <c r="E231" s="143">
        <v>3</v>
      </c>
      <c r="F231" s="179"/>
      <c r="G231" s="145"/>
      <c r="H231" s="172"/>
    </row>
    <row r="232" spans="1:9" ht="98.25" customHeight="1" outlineLevel="1" x14ac:dyDescent="0.3">
      <c r="A232" s="178"/>
      <c r="B232" s="174" t="s">
        <v>428</v>
      </c>
      <c r="C232" s="153" t="s">
        <v>429</v>
      </c>
      <c r="D232" s="176" t="s">
        <v>36</v>
      </c>
      <c r="E232" s="143">
        <v>2</v>
      </c>
      <c r="F232" s="179"/>
      <c r="G232" s="145"/>
      <c r="H232" s="172"/>
    </row>
    <row r="233" spans="1:9" ht="98.25" customHeight="1" outlineLevel="1" x14ac:dyDescent="0.3">
      <c r="A233" s="178"/>
      <c r="B233" s="174" t="s">
        <v>430</v>
      </c>
      <c r="C233" s="153" t="s">
        <v>431</v>
      </c>
      <c r="D233" s="176" t="s">
        <v>36</v>
      </c>
      <c r="E233" s="143">
        <v>3</v>
      </c>
      <c r="F233" s="179"/>
      <c r="G233" s="145"/>
      <c r="H233" s="172"/>
    </row>
    <row r="234" spans="1:9" ht="98.25" customHeight="1" outlineLevel="1" x14ac:dyDescent="0.3">
      <c r="A234" s="178"/>
      <c r="B234" s="174">
        <v>4687</v>
      </c>
      <c r="C234" s="153" t="s">
        <v>432</v>
      </c>
      <c r="D234" s="176" t="s">
        <v>36</v>
      </c>
      <c r="E234" s="143">
        <v>1</v>
      </c>
      <c r="F234" s="179"/>
      <c r="G234" s="145"/>
      <c r="H234" s="172"/>
    </row>
    <row r="235" spans="1:9" ht="98.25" customHeight="1" outlineLevel="1" x14ac:dyDescent="0.3">
      <c r="A235" s="178"/>
      <c r="B235" s="174" t="s">
        <v>433</v>
      </c>
      <c r="C235" s="153" t="s">
        <v>434</v>
      </c>
      <c r="D235" s="176" t="s">
        <v>36</v>
      </c>
      <c r="E235" s="143">
        <v>2</v>
      </c>
      <c r="F235" s="179"/>
      <c r="G235" s="145"/>
      <c r="H235" s="172"/>
    </row>
    <row r="236" spans="1:9" ht="98.25" customHeight="1" outlineLevel="1" x14ac:dyDescent="0.3">
      <c r="A236" s="178"/>
      <c r="B236" s="174" t="s">
        <v>435</v>
      </c>
      <c r="C236" s="153" t="s">
        <v>436</v>
      </c>
      <c r="D236" s="176" t="s">
        <v>36</v>
      </c>
      <c r="E236" s="143">
        <v>1</v>
      </c>
      <c r="F236" s="179"/>
      <c r="G236" s="145"/>
      <c r="H236" s="172"/>
    </row>
    <row r="237" spans="1:9" ht="98.25" customHeight="1" outlineLevel="1" x14ac:dyDescent="0.3">
      <c r="A237" s="178"/>
      <c r="B237" s="174" t="s">
        <v>437</v>
      </c>
      <c r="C237" s="153" t="s">
        <v>438</v>
      </c>
      <c r="D237" s="176" t="s">
        <v>36</v>
      </c>
      <c r="E237" s="143">
        <v>1</v>
      </c>
      <c r="F237" s="179"/>
      <c r="G237" s="145"/>
      <c r="H237" s="172"/>
    </row>
    <row r="238" spans="1:9" ht="98.25" customHeight="1" outlineLevel="1" x14ac:dyDescent="0.3">
      <c r="A238" s="178"/>
      <c r="B238" s="174">
        <v>4438</v>
      </c>
      <c r="C238" s="153" t="s">
        <v>439</v>
      </c>
      <c r="D238" s="176" t="s">
        <v>36</v>
      </c>
      <c r="E238" s="143">
        <v>2</v>
      </c>
      <c r="F238" s="179"/>
      <c r="G238" s="145"/>
      <c r="H238" s="172"/>
      <c r="I238" s="177"/>
    </row>
    <row r="239" spans="1:9" ht="98.25" customHeight="1" outlineLevel="1" x14ac:dyDescent="0.3">
      <c r="A239" s="178"/>
      <c r="B239" s="174" t="s">
        <v>440</v>
      </c>
      <c r="C239" s="153" t="s">
        <v>441</v>
      </c>
      <c r="D239" s="176" t="s">
        <v>36</v>
      </c>
      <c r="E239" s="143">
        <v>2</v>
      </c>
      <c r="F239" s="179"/>
      <c r="G239" s="145"/>
      <c r="H239" s="172"/>
    </row>
    <row r="240" spans="1:9" ht="98.25" customHeight="1" outlineLevel="1" x14ac:dyDescent="0.3">
      <c r="A240" s="178"/>
      <c r="B240" s="174" t="s">
        <v>442</v>
      </c>
      <c r="C240" s="153" t="s">
        <v>443</v>
      </c>
      <c r="D240" s="176" t="s">
        <v>36</v>
      </c>
      <c r="E240" s="143">
        <v>2</v>
      </c>
      <c r="F240" s="179"/>
      <c r="G240" s="145"/>
      <c r="H240" s="172"/>
    </row>
    <row r="241" spans="1:8" ht="98.25" customHeight="1" outlineLevel="1" x14ac:dyDescent="0.3">
      <c r="A241" s="178"/>
      <c r="B241" s="174" t="s">
        <v>444</v>
      </c>
      <c r="C241" s="153" t="s">
        <v>445</v>
      </c>
      <c r="D241" s="176" t="s">
        <v>36</v>
      </c>
      <c r="E241" s="143">
        <v>1</v>
      </c>
      <c r="F241" s="179"/>
      <c r="G241" s="145"/>
      <c r="H241" s="172"/>
    </row>
    <row r="242" spans="1:8" ht="16.5" customHeight="1" outlineLevel="1" x14ac:dyDescent="0.3">
      <c r="A242" s="178"/>
      <c r="B242" s="182"/>
      <c r="C242" s="175" t="s">
        <v>446</v>
      </c>
      <c r="D242" s="176"/>
      <c r="E242" s="143"/>
      <c r="F242" s="179"/>
      <c r="G242" s="145"/>
      <c r="H242" s="172"/>
    </row>
    <row r="243" spans="1:8" ht="98.25" customHeight="1" outlineLevel="1" x14ac:dyDescent="0.3">
      <c r="A243" s="178"/>
      <c r="B243" s="183" t="s">
        <v>447</v>
      </c>
      <c r="C243" s="153" t="s">
        <v>448</v>
      </c>
      <c r="D243" s="184" t="s">
        <v>47</v>
      </c>
      <c r="E243" s="185">
        <v>35.44</v>
      </c>
      <c r="F243" s="179"/>
      <c r="G243" s="145"/>
      <c r="H243" s="172"/>
    </row>
    <row r="244" spans="1:8" ht="98.25" customHeight="1" outlineLevel="1" x14ac:dyDescent="0.3">
      <c r="A244" s="178"/>
      <c r="B244" s="183" t="s">
        <v>449</v>
      </c>
      <c r="C244" s="153" t="s">
        <v>450</v>
      </c>
      <c r="D244" s="184" t="s">
        <v>47</v>
      </c>
      <c r="E244" s="185">
        <v>16.25</v>
      </c>
      <c r="F244" s="179"/>
      <c r="G244" s="145"/>
      <c r="H244" s="172"/>
    </row>
    <row r="245" spans="1:8" ht="98.25" customHeight="1" outlineLevel="1" x14ac:dyDescent="0.3">
      <c r="A245" s="178"/>
      <c r="B245" s="183" t="s">
        <v>451</v>
      </c>
      <c r="C245" s="153" t="s">
        <v>452</v>
      </c>
      <c r="D245" s="184" t="s">
        <v>47</v>
      </c>
      <c r="E245" s="185">
        <v>9.51</v>
      </c>
      <c r="F245" s="179"/>
      <c r="G245" s="145"/>
      <c r="H245" s="172"/>
    </row>
    <row r="246" spans="1:8" ht="98.25" customHeight="1" outlineLevel="1" x14ac:dyDescent="0.3">
      <c r="A246" s="178"/>
      <c r="B246" s="183" t="s">
        <v>453</v>
      </c>
      <c r="C246" s="153" t="s">
        <v>454</v>
      </c>
      <c r="D246" s="184" t="s">
        <v>47</v>
      </c>
      <c r="E246" s="185">
        <v>7.45</v>
      </c>
      <c r="F246" s="179"/>
      <c r="G246" s="145"/>
      <c r="H246" s="172"/>
    </row>
    <row r="247" spans="1:8" ht="98.25" customHeight="1" outlineLevel="1" x14ac:dyDescent="0.3">
      <c r="A247" s="178"/>
      <c r="B247" s="183" t="s">
        <v>455</v>
      </c>
      <c r="C247" s="153" t="s">
        <v>456</v>
      </c>
      <c r="D247" s="184" t="s">
        <v>47</v>
      </c>
      <c r="E247" s="185">
        <v>3.51</v>
      </c>
      <c r="F247" s="179"/>
      <c r="G247" s="145"/>
      <c r="H247" s="172"/>
    </row>
    <row r="248" spans="1:8" ht="98.25" customHeight="1" outlineLevel="1" x14ac:dyDescent="0.3">
      <c r="A248" s="178"/>
      <c r="B248" s="183" t="s">
        <v>457</v>
      </c>
      <c r="C248" s="186" t="s">
        <v>458</v>
      </c>
      <c r="D248" s="184" t="s">
        <v>36</v>
      </c>
      <c r="E248" s="185">
        <v>17</v>
      </c>
      <c r="F248" s="179"/>
      <c r="G248" s="145"/>
      <c r="H248" s="172"/>
    </row>
    <row r="249" spans="1:8" ht="98.25" customHeight="1" outlineLevel="1" x14ac:dyDescent="0.3">
      <c r="A249" s="178"/>
      <c r="B249" s="183" t="s">
        <v>459</v>
      </c>
      <c r="C249" s="186" t="s">
        <v>460</v>
      </c>
      <c r="D249" s="184" t="s">
        <v>36</v>
      </c>
      <c r="E249" s="185">
        <v>2</v>
      </c>
      <c r="F249" s="179"/>
      <c r="G249" s="145"/>
      <c r="H249" s="172"/>
    </row>
    <row r="250" spans="1:8" ht="98.25" customHeight="1" outlineLevel="1" x14ac:dyDescent="0.3">
      <c r="A250" s="178"/>
      <c r="B250" s="183" t="s">
        <v>461</v>
      </c>
      <c r="C250" s="186" t="s">
        <v>462</v>
      </c>
      <c r="D250" s="184" t="s">
        <v>36</v>
      </c>
      <c r="E250" s="185">
        <v>1</v>
      </c>
      <c r="F250" s="179"/>
      <c r="G250" s="145"/>
      <c r="H250" s="172"/>
    </row>
    <row r="251" spans="1:8" ht="98.25" customHeight="1" outlineLevel="1" x14ac:dyDescent="0.3">
      <c r="A251" s="178"/>
      <c r="B251" s="183" t="s">
        <v>463</v>
      </c>
      <c r="C251" s="186" t="s">
        <v>464</v>
      </c>
      <c r="D251" s="184" t="s">
        <v>36</v>
      </c>
      <c r="E251" s="185">
        <v>1</v>
      </c>
      <c r="F251" s="179"/>
      <c r="G251" s="145"/>
      <c r="H251" s="172"/>
    </row>
    <row r="252" spans="1:8" ht="98.25" customHeight="1" outlineLevel="1" x14ac:dyDescent="0.3">
      <c r="A252" s="178"/>
      <c r="B252" s="183" t="s">
        <v>465</v>
      </c>
      <c r="C252" s="186" t="s">
        <v>466</v>
      </c>
      <c r="D252" s="184" t="s">
        <v>36</v>
      </c>
      <c r="E252" s="185">
        <v>1</v>
      </c>
      <c r="F252" s="179"/>
      <c r="G252" s="145"/>
      <c r="H252" s="172"/>
    </row>
    <row r="253" spans="1:8" ht="98.25" customHeight="1" outlineLevel="1" x14ac:dyDescent="0.3">
      <c r="A253" s="178"/>
      <c r="B253" s="183" t="s">
        <v>467</v>
      </c>
      <c r="C253" s="186" t="s">
        <v>468</v>
      </c>
      <c r="D253" s="184" t="s">
        <v>36</v>
      </c>
      <c r="E253" s="185">
        <v>2</v>
      </c>
      <c r="F253" s="179"/>
      <c r="G253" s="145"/>
      <c r="H253" s="172"/>
    </row>
    <row r="254" spans="1:8" ht="98.25" customHeight="1" outlineLevel="1" x14ac:dyDescent="0.3">
      <c r="A254" s="178"/>
      <c r="B254" s="183" t="s">
        <v>469</v>
      </c>
      <c r="C254" s="186" t="s">
        <v>470</v>
      </c>
      <c r="D254" s="184" t="s">
        <v>36</v>
      </c>
      <c r="E254" s="185">
        <v>1</v>
      </c>
      <c r="F254" s="179"/>
      <c r="G254" s="145"/>
      <c r="H254" s="172"/>
    </row>
    <row r="255" spans="1:8" ht="98.25" customHeight="1" outlineLevel="1" x14ac:dyDescent="0.3">
      <c r="A255" s="178"/>
      <c r="B255" s="183" t="s">
        <v>471</v>
      </c>
      <c r="C255" s="186" t="s">
        <v>472</v>
      </c>
      <c r="D255" s="184" t="s">
        <v>36</v>
      </c>
      <c r="E255" s="185">
        <v>1</v>
      </c>
      <c r="F255" s="179"/>
      <c r="G255" s="145"/>
      <c r="H255" s="172"/>
    </row>
    <row r="256" spans="1:8" ht="98.25" customHeight="1" outlineLevel="1" x14ac:dyDescent="0.3">
      <c r="A256" s="178"/>
      <c r="B256" s="183" t="s">
        <v>473</v>
      </c>
      <c r="C256" s="186" t="s">
        <v>474</v>
      </c>
      <c r="D256" s="184" t="s">
        <v>36</v>
      </c>
      <c r="E256" s="185">
        <v>1</v>
      </c>
      <c r="F256" s="179"/>
      <c r="G256" s="145"/>
      <c r="H256" s="172"/>
    </row>
    <row r="257" spans="1:8" ht="98.25" customHeight="1" outlineLevel="1" x14ac:dyDescent="0.3">
      <c r="A257" s="178"/>
      <c r="B257" s="183" t="s">
        <v>475</v>
      </c>
      <c r="C257" s="186" t="s">
        <v>476</v>
      </c>
      <c r="D257" s="184" t="s">
        <v>36</v>
      </c>
      <c r="E257" s="185">
        <v>14</v>
      </c>
      <c r="F257" s="179"/>
      <c r="G257" s="145"/>
      <c r="H257" s="172"/>
    </row>
    <row r="258" spans="1:8" ht="98.25" customHeight="1" outlineLevel="1" x14ac:dyDescent="0.3">
      <c r="A258" s="178"/>
      <c r="B258" s="183" t="s">
        <v>477</v>
      </c>
      <c r="C258" s="186" t="s">
        <v>478</v>
      </c>
      <c r="D258" s="184" t="s">
        <v>36</v>
      </c>
      <c r="E258" s="185">
        <v>4</v>
      </c>
      <c r="F258" s="179"/>
      <c r="G258" s="145"/>
      <c r="H258" s="172"/>
    </row>
    <row r="259" spans="1:8" ht="98.25" customHeight="1" outlineLevel="1" x14ac:dyDescent="0.3">
      <c r="A259" s="178"/>
      <c r="B259" s="183" t="s">
        <v>479</v>
      </c>
      <c r="C259" s="186" t="s">
        <v>480</v>
      </c>
      <c r="D259" s="184" t="s">
        <v>36</v>
      </c>
      <c r="E259" s="185">
        <v>4</v>
      </c>
      <c r="F259" s="179"/>
      <c r="G259" s="145"/>
      <c r="H259" s="172"/>
    </row>
    <row r="260" spans="1:8" ht="98.25" customHeight="1" outlineLevel="1" x14ac:dyDescent="0.3">
      <c r="A260" s="178"/>
      <c r="B260" s="183" t="s">
        <v>481</v>
      </c>
      <c r="C260" s="186" t="s">
        <v>482</v>
      </c>
      <c r="D260" s="184" t="s">
        <v>36</v>
      </c>
      <c r="E260" s="185">
        <v>2</v>
      </c>
      <c r="F260" s="179"/>
      <c r="G260" s="145"/>
      <c r="H260" s="172"/>
    </row>
    <row r="261" spans="1:8" ht="98.25" customHeight="1" outlineLevel="1" x14ac:dyDescent="0.3">
      <c r="A261" s="178"/>
      <c r="B261" s="183" t="s">
        <v>483</v>
      </c>
      <c r="C261" s="186" t="s">
        <v>484</v>
      </c>
      <c r="D261" s="184" t="s">
        <v>36</v>
      </c>
      <c r="E261" s="185">
        <v>4</v>
      </c>
      <c r="F261" s="179"/>
      <c r="G261" s="145"/>
      <c r="H261" s="172"/>
    </row>
    <row r="262" spans="1:8" ht="98.25" customHeight="1" outlineLevel="1" x14ac:dyDescent="0.3">
      <c r="A262" s="178"/>
      <c r="B262" s="183" t="s">
        <v>485</v>
      </c>
      <c r="C262" s="186" t="s">
        <v>486</v>
      </c>
      <c r="D262" s="184" t="s">
        <v>36</v>
      </c>
      <c r="E262" s="185">
        <v>5</v>
      </c>
      <c r="F262" s="179"/>
      <c r="G262" s="145"/>
      <c r="H262" s="172"/>
    </row>
    <row r="263" spans="1:8" ht="98.25" customHeight="1" outlineLevel="1" x14ac:dyDescent="0.3">
      <c r="A263" s="178"/>
      <c r="B263" s="183" t="s">
        <v>487</v>
      </c>
      <c r="C263" s="186" t="s">
        <v>488</v>
      </c>
      <c r="D263" s="184" t="s">
        <v>36</v>
      </c>
      <c r="E263" s="185">
        <v>34</v>
      </c>
      <c r="F263" s="179"/>
      <c r="G263" s="145"/>
      <c r="H263" s="172"/>
    </row>
    <row r="264" spans="1:8" ht="98.25" customHeight="1" outlineLevel="1" x14ac:dyDescent="0.3">
      <c r="A264" s="178"/>
      <c r="B264" s="183" t="s">
        <v>489</v>
      </c>
      <c r="C264" s="186" t="s">
        <v>490</v>
      </c>
      <c r="D264" s="184" t="s">
        <v>36</v>
      </c>
      <c r="E264" s="185">
        <v>18</v>
      </c>
      <c r="F264" s="179"/>
      <c r="G264" s="145"/>
      <c r="H264" s="172"/>
    </row>
    <row r="265" spans="1:8" ht="98.25" customHeight="1" outlineLevel="1" x14ac:dyDescent="0.3">
      <c r="A265" s="178"/>
      <c r="B265" s="183" t="s">
        <v>491</v>
      </c>
      <c r="C265" s="186" t="s">
        <v>492</v>
      </c>
      <c r="D265" s="184" t="s">
        <v>36</v>
      </c>
      <c r="E265" s="185">
        <v>9</v>
      </c>
      <c r="F265" s="179"/>
      <c r="G265" s="145"/>
      <c r="H265" s="172"/>
    </row>
    <row r="266" spans="1:8" ht="98.25" customHeight="1" outlineLevel="1" x14ac:dyDescent="0.3">
      <c r="A266" s="178"/>
      <c r="B266" s="183" t="s">
        <v>493</v>
      </c>
      <c r="C266" s="186" t="s">
        <v>494</v>
      </c>
      <c r="D266" s="184" t="s">
        <v>36</v>
      </c>
      <c r="E266" s="185">
        <v>3</v>
      </c>
      <c r="F266" s="179"/>
      <c r="G266" s="145"/>
      <c r="H266" s="172"/>
    </row>
    <row r="267" spans="1:8" ht="98.25" customHeight="1" outlineLevel="1" x14ac:dyDescent="0.3">
      <c r="A267" s="178"/>
      <c r="B267" s="183" t="s">
        <v>495</v>
      </c>
      <c r="C267" s="186" t="s">
        <v>496</v>
      </c>
      <c r="D267" s="184" t="s">
        <v>36</v>
      </c>
      <c r="E267" s="185">
        <v>3</v>
      </c>
      <c r="F267" s="179"/>
      <c r="G267" s="145"/>
      <c r="H267" s="172"/>
    </row>
    <row r="268" spans="1:8" ht="98.25" customHeight="1" outlineLevel="1" x14ac:dyDescent="0.3">
      <c r="A268" s="178"/>
      <c r="B268" s="183" t="s">
        <v>497</v>
      </c>
      <c r="C268" s="186" t="s">
        <v>498</v>
      </c>
      <c r="D268" s="184" t="s">
        <v>36</v>
      </c>
      <c r="E268" s="185">
        <v>22</v>
      </c>
      <c r="F268" s="179"/>
      <c r="G268" s="145"/>
      <c r="H268" s="172"/>
    </row>
    <row r="269" spans="1:8" ht="98.25" customHeight="1" outlineLevel="1" x14ac:dyDescent="0.3">
      <c r="A269" s="178"/>
      <c r="B269" s="183" t="s">
        <v>499</v>
      </c>
      <c r="C269" s="186" t="s">
        <v>500</v>
      </c>
      <c r="D269" s="184" t="s">
        <v>36</v>
      </c>
      <c r="E269" s="185">
        <v>5</v>
      </c>
      <c r="F269" s="179"/>
      <c r="G269" s="145"/>
      <c r="H269" s="172"/>
    </row>
    <row r="270" spans="1:8" ht="98.25" customHeight="1" outlineLevel="1" x14ac:dyDescent="0.3">
      <c r="A270" s="178"/>
      <c r="B270" s="183" t="s">
        <v>501</v>
      </c>
      <c r="C270" s="186" t="s">
        <v>502</v>
      </c>
      <c r="D270" s="184" t="s">
        <v>36</v>
      </c>
      <c r="E270" s="185">
        <v>8</v>
      </c>
      <c r="F270" s="179"/>
      <c r="G270" s="145"/>
      <c r="H270" s="172"/>
    </row>
    <row r="271" spans="1:8" ht="98.25" customHeight="1" outlineLevel="1" x14ac:dyDescent="0.3">
      <c r="A271" s="178"/>
      <c r="B271" s="183" t="s">
        <v>503</v>
      </c>
      <c r="C271" s="186" t="s">
        <v>504</v>
      </c>
      <c r="D271" s="184" t="s">
        <v>36</v>
      </c>
      <c r="E271" s="185">
        <v>8</v>
      </c>
      <c r="F271" s="179"/>
      <c r="G271" s="145"/>
      <c r="H271" s="172"/>
    </row>
    <row r="272" spans="1:8" ht="98.25" customHeight="1" outlineLevel="1" x14ac:dyDescent="0.3">
      <c r="A272" s="178"/>
      <c r="B272" s="183" t="s">
        <v>505</v>
      </c>
      <c r="C272" s="186" t="s">
        <v>506</v>
      </c>
      <c r="D272" s="184" t="s">
        <v>36</v>
      </c>
      <c r="E272" s="185">
        <v>3</v>
      </c>
      <c r="F272" s="179"/>
      <c r="G272" s="145"/>
      <c r="H272" s="172"/>
    </row>
    <row r="273" spans="1:8" ht="98.25" customHeight="1" outlineLevel="1" x14ac:dyDescent="0.3">
      <c r="A273" s="178"/>
      <c r="B273" s="183" t="s">
        <v>507</v>
      </c>
      <c r="C273" s="186" t="s">
        <v>508</v>
      </c>
      <c r="D273" s="184" t="s">
        <v>36</v>
      </c>
      <c r="E273" s="185">
        <v>4</v>
      </c>
      <c r="F273" s="179"/>
      <c r="G273" s="145"/>
      <c r="H273" s="172"/>
    </row>
    <row r="274" spans="1:8" ht="98.25" customHeight="1" outlineLevel="1" x14ac:dyDescent="0.3">
      <c r="A274" s="178"/>
      <c r="B274" s="183" t="s">
        <v>509</v>
      </c>
      <c r="C274" s="186" t="s">
        <v>510</v>
      </c>
      <c r="D274" s="184" t="s">
        <v>36</v>
      </c>
      <c r="E274" s="185">
        <v>2</v>
      </c>
      <c r="F274" s="179"/>
      <c r="G274" s="145"/>
      <c r="H274" s="172"/>
    </row>
    <row r="275" spans="1:8" ht="98.25" customHeight="1" outlineLevel="1" x14ac:dyDescent="0.3">
      <c r="A275" s="178"/>
      <c r="B275" s="183" t="s">
        <v>511</v>
      </c>
      <c r="C275" s="186" t="s">
        <v>512</v>
      </c>
      <c r="D275" s="184" t="s">
        <v>36</v>
      </c>
      <c r="E275" s="185">
        <v>2</v>
      </c>
      <c r="F275" s="179"/>
      <c r="G275" s="145"/>
      <c r="H275" s="172"/>
    </row>
    <row r="276" spans="1:8" ht="98.25" customHeight="1" outlineLevel="1" x14ac:dyDescent="0.3">
      <c r="A276" s="178"/>
      <c r="B276" s="183" t="s">
        <v>513</v>
      </c>
      <c r="C276" s="186" t="s">
        <v>514</v>
      </c>
      <c r="D276" s="184" t="s">
        <v>36</v>
      </c>
      <c r="E276" s="185">
        <v>2</v>
      </c>
      <c r="F276" s="179"/>
      <c r="G276" s="145"/>
      <c r="H276" s="172"/>
    </row>
    <row r="277" spans="1:8" ht="98.25" customHeight="1" outlineLevel="1" x14ac:dyDescent="0.3">
      <c r="A277" s="178"/>
      <c r="B277" s="183" t="s">
        <v>515</v>
      </c>
      <c r="C277" s="186" t="s">
        <v>516</v>
      </c>
      <c r="D277" s="184" t="s">
        <v>36</v>
      </c>
      <c r="E277" s="185">
        <v>1</v>
      </c>
      <c r="F277" s="179"/>
      <c r="G277" s="145"/>
      <c r="H277" s="172"/>
    </row>
    <row r="278" spans="1:8" ht="98.25" customHeight="1" outlineLevel="1" x14ac:dyDescent="0.3">
      <c r="A278" s="178"/>
      <c r="B278" s="183" t="s">
        <v>517</v>
      </c>
      <c r="C278" s="186" t="s">
        <v>518</v>
      </c>
      <c r="D278" s="184" t="s">
        <v>36</v>
      </c>
      <c r="E278" s="185">
        <v>17</v>
      </c>
      <c r="F278" s="179"/>
      <c r="G278" s="145"/>
      <c r="H278" s="172"/>
    </row>
    <row r="279" spans="1:8" ht="98.25" customHeight="1" outlineLevel="1" x14ac:dyDescent="0.3">
      <c r="A279" s="178"/>
      <c r="B279" s="183" t="s">
        <v>519</v>
      </c>
      <c r="C279" s="186" t="s">
        <v>520</v>
      </c>
      <c r="D279" s="184" t="s">
        <v>36</v>
      </c>
      <c r="E279" s="185">
        <v>12</v>
      </c>
      <c r="F279" s="179"/>
      <c r="G279" s="145"/>
      <c r="H279" s="172"/>
    </row>
    <row r="280" spans="1:8" ht="98.25" customHeight="1" outlineLevel="1" x14ac:dyDescent="0.3">
      <c r="A280" s="178"/>
      <c r="B280" s="174" t="s">
        <v>521</v>
      </c>
      <c r="C280" s="153" t="s">
        <v>522</v>
      </c>
      <c r="D280" s="176" t="s">
        <v>36</v>
      </c>
      <c r="E280" s="143">
        <v>1</v>
      </c>
      <c r="F280" s="179"/>
      <c r="G280" s="145"/>
      <c r="H280" s="172"/>
    </row>
    <row r="281" spans="1:8" ht="98.25" customHeight="1" outlineLevel="1" x14ac:dyDescent="0.3">
      <c r="A281" s="178"/>
      <c r="B281" s="174" t="s">
        <v>523</v>
      </c>
      <c r="C281" s="153" t="s">
        <v>779</v>
      </c>
      <c r="D281" s="176" t="s">
        <v>36</v>
      </c>
      <c r="E281" s="143">
        <v>1</v>
      </c>
      <c r="F281" s="179"/>
      <c r="G281" s="145"/>
      <c r="H281" s="172"/>
    </row>
    <row r="282" spans="1:8" ht="98.25" customHeight="1" outlineLevel="1" x14ac:dyDescent="0.3">
      <c r="A282" s="178"/>
      <c r="B282" s="174" t="s">
        <v>525</v>
      </c>
      <c r="C282" s="153" t="s">
        <v>526</v>
      </c>
      <c r="D282" s="176" t="s">
        <v>36</v>
      </c>
      <c r="E282" s="143">
        <v>1</v>
      </c>
      <c r="F282" s="179"/>
      <c r="G282" s="145"/>
      <c r="H282" s="172"/>
    </row>
    <row r="283" spans="1:8" ht="98.25" customHeight="1" outlineLevel="1" x14ac:dyDescent="0.3">
      <c r="A283" s="178"/>
      <c r="B283" s="174" t="s">
        <v>527</v>
      </c>
      <c r="C283" s="153" t="s">
        <v>528</v>
      </c>
      <c r="D283" s="176" t="s">
        <v>47</v>
      </c>
      <c r="E283" s="143">
        <v>72.930000000000007</v>
      </c>
      <c r="F283" s="179"/>
      <c r="G283" s="145"/>
      <c r="H283" s="172"/>
    </row>
    <row r="284" spans="1:8" ht="98.25" customHeight="1" outlineLevel="1" x14ac:dyDescent="0.3">
      <c r="A284" s="178"/>
      <c r="B284" s="183" t="s">
        <v>529</v>
      </c>
      <c r="C284" s="186" t="s">
        <v>530</v>
      </c>
      <c r="D284" s="184" t="s">
        <v>36</v>
      </c>
      <c r="E284" s="185">
        <v>18</v>
      </c>
      <c r="F284" s="179"/>
      <c r="G284" s="145"/>
      <c r="H284" s="172"/>
    </row>
    <row r="285" spans="1:8" ht="98.25" customHeight="1" outlineLevel="1" x14ac:dyDescent="0.3">
      <c r="A285" s="178"/>
      <c r="B285" s="183" t="s">
        <v>531</v>
      </c>
      <c r="C285" s="186" t="s">
        <v>532</v>
      </c>
      <c r="D285" s="184" t="s">
        <v>36</v>
      </c>
      <c r="E285" s="185">
        <v>8</v>
      </c>
      <c r="F285" s="179"/>
      <c r="G285" s="145"/>
      <c r="H285" s="172"/>
    </row>
    <row r="286" spans="1:8" ht="98.25" customHeight="1" outlineLevel="1" x14ac:dyDescent="0.3">
      <c r="A286" s="178"/>
      <c r="B286" s="183" t="s">
        <v>533</v>
      </c>
      <c r="C286" s="186" t="s">
        <v>534</v>
      </c>
      <c r="D286" s="184" t="s">
        <v>36</v>
      </c>
      <c r="E286" s="185">
        <v>5</v>
      </c>
      <c r="F286" s="179"/>
      <c r="G286" s="145"/>
      <c r="H286" s="172"/>
    </row>
    <row r="287" spans="1:8" ht="98.25" customHeight="1" outlineLevel="1" x14ac:dyDescent="0.3">
      <c r="A287" s="178"/>
      <c r="B287" s="183" t="s">
        <v>535</v>
      </c>
      <c r="C287" s="186" t="s">
        <v>536</v>
      </c>
      <c r="D287" s="184" t="s">
        <v>36</v>
      </c>
      <c r="E287" s="185">
        <v>4</v>
      </c>
      <c r="F287" s="179"/>
      <c r="G287" s="145"/>
      <c r="H287" s="172"/>
    </row>
    <row r="288" spans="1:8" ht="98.25" customHeight="1" outlineLevel="1" x14ac:dyDescent="0.3">
      <c r="A288" s="178"/>
      <c r="B288" s="183" t="s">
        <v>537</v>
      </c>
      <c r="C288" s="186" t="s">
        <v>538</v>
      </c>
      <c r="D288" s="184" t="s">
        <v>36</v>
      </c>
      <c r="E288" s="185">
        <v>2</v>
      </c>
      <c r="F288" s="179"/>
      <c r="G288" s="145"/>
      <c r="H288" s="172"/>
    </row>
    <row r="289" spans="1:8" ht="16.5" customHeight="1" outlineLevel="1" x14ac:dyDescent="0.3">
      <c r="A289" s="178"/>
      <c r="B289" s="187"/>
      <c r="C289" s="188" t="s">
        <v>539</v>
      </c>
      <c r="D289" s="189"/>
      <c r="E289" s="158"/>
      <c r="F289" s="179"/>
      <c r="G289" s="145"/>
      <c r="H289" s="172"/>
    </row>
    <row r="290" spans="1:8" ht="90" customHeight="1" outlineLevel="1" x14ac:dyDescent="0.3">
      <c r="A290" s="178"/>
      <c r="B290" s="190" t="s">
        <v>540</v>
      </c>
      <c r="C290" s="188" t="s">
        <v>541</v>
      </c>
      <c r="D290" s="176" t="s">
        <v>47</v>
      </c>
      <c r="E290" s="158">
        <v>16.54</v>
      </c>
      <c r="F290" s="179"/>
      <c r="G290" s="145"/>
      <c r="H290" s="172"/>
    </row>
    <row r="291" spans="1:8" ht="90" customHeight="1" outlineLevel="1" x14ac:dyDescent="0.3">
      <c r="A291" s="178"/>
      <c r="B291" s="174" t="s">
        <v>542</v>
      </c>
      <c r="C291" s="188" t="s">
        <v>543</v>
      </c>
      <c r="D291" s="176" t="s">
        <v>47</v>
      </c>
      <c r="E291" s="143">
        <v>41.23</v>
      </c>
      <c r="F291" s="179"/>
      <c r="G291" s="145"/>
      <c r="H291" s="172"/>
    </row>
    <row r="292" spans="1:8" ht="90" customHeight="1" outlineLevel="1" x14ac:dyDescent="0.3">
      <c r="A292" s="178"/>
      <c r="B292" s="174" t="s">
        <v>544</v>
      </c>
      <c r="C292" s="188" t="s">
        <v>545</v>
      </c>
      <c r="D292" s="176" t="s">
        <v>47</v>
      </c>
      <c r="E292" s="143">
        <v>18.149999999999999</v>
      </c>
      <c r="F292" s="179"/>
      <c r="G292" s="145"/>
      <c r="H292" s="172"/>
    </row>
    <row r="293" spans="1:8" ht="90" customHeight="1" outlineLevel="1" x14ac:dyDescent="0.3">
      <c r="A293" s="178"/>
      <c r="B293" s="174" t="s">
        <v>546</v>
      </c>
      <c r="C293" s="188" t="s">
        <v>547</v>
      </c>
      <c r="D293" s="176" t="s">
        <v>47</v>
      </c>
      <c r="E293" s="143">
        <v>16.54</v>
      </c>
      <c r="F293" s="179"/>
      <c r="G293" s="145"/>
      <c r="H293" s="172"/>
    </row>
    <row r="294" spans="1:8" ht="90" customHeight="1" outlineLevel="1" x14ac:dyDescent="0.3">
      <c r="A294" s="178"/>
      <c r="B294" s="174" t="s">
        <v>548</v>
      </c>
      <c r="C294" s="188" t="s">
        <v>549</v>
      </c>
      <c r="D294" s="176" t="s">
        <v>47</v>
      </c>
      <c r="E294" s="143">
        <v>7.12</v>
      </c>
      <c r="F294" s="179"/>
      <c r="G294" s="145"/>
      <c r="H294" s="172"/>
    </row>
    <row r="295" spans="1:8" ht="90" customHeight="1" outlineLevel="1" x14ac:dyDescent="0.3">
      <c r="A295" s="178"/>
      <c r="B295" s="174" t="s">
        <v>780</v>
      </c>
      <c r="C295" s="188" t="s">
        <v>551</v>
      </c>
      <c r="D295" s="176" t="s">
        <v>36</v>
      </c>
      <c r="E295" s="143">
        <v>63</v>
      </c>
      <c r="F295" s="179"/>
      <c r="G295" s="145"/>
      <c r="H295" s="172"/>
    </row>
    <row r="296" spans="1:8" ht="90" customHeight="1" outlineLevel="1" x14ac:dyDescent="0.3">
      <c r="A296" s="178"/>
      <c r="B296" s="174" t="s">
        <v>552</v>
      </c>
      <c r="C296" s="188" t="s">
        <v>553</v>
      </c>
      <c r="D296" s="176" t="s">
        <v>36</v>
      </c>
      <c r="E296" s="143">
        <v>10</v>
      </c>
      <c r="F296" s="179"/>
      <c r="G296" s="145"/>
      <c r="H296" s="172"/>
    </row>
    <row r="297" spans="1:8" ht="90" customHeight="1" outlineLevel="1" x14ac:dyDescent="0.3">
      <c r="A297" s="178"/>
      <c r="B297" s="174" t="s">
        <v>554</v>
      </c>
      <c r="C297" s="188" t="s">
        <v>555</v>
      </c>
      <c r="D297" s="176" t="s">
        <v>36</v>
      </c>
      <c r="E297" s="143">
        <v>22</v>
      </c>
      <c r="F297" s="179"/>
      <c r="G297" s="145"/>
      <c r="H297" s="172"/>
    </row>
    <row r="298" spans="1:8" ht="90" customHeight="1" outlineLevel="1" x14ac:dyDescent="0.3">
      <c r="A298" s="178"/>
      <c r="B298" s="174" t="s">
        <v>556</v>
      </c>
      <c r="C298" s="188" t="s">
        <v>557</v>
      </c>
      <c r="D298" s="176" t="s">
        <v>36</v>
      </c>
      <c r="E298" s="143">
        <v>16</v>
      </c>
      <c r="F298" s="179"/>
      <c r="G298" s="145"/>
      <c r="H298" s="172"/>
    </row>
    <row r="299" spans="1:8" ht="90" customHeight="1" outlineLevel="1" x14ac:dyDescent="0.3">
      <c r="A299" s="178"/>
      <c r="B299" s="174" t="s">
        <v>558</v>
      </c>
      <c r="C299" s="188" t="s">
        <v>559</v>
      </c>
      <c r="D299" s="176" t="s">
        <v>36</v>
      </c>
      <c r="E299" s="143">
        <v>8</v>
      </c>
      <c r="F299" s="179"/>
      <c r="G299" s="145"/>
      <c r="H299" s="172"/>
    </row>
    <row r="300" spans="1:8" ht="90" customHeight="1" outlineLevel="1" x14ac:dyDescent="0.3">
      <c r="A300" s="178"/>
      <c r="B300" s="174" t="s">
        <v>560</v>
      </c>
      <c r="C300" s="188" t="s">
        <v>561</v>
      </c>
      <c r="D300" s="176" t="s">
        <v>36</v>
      </c>
      <c r="E300" s="143">
        <v>1</v>
      </c>
      <c r="F300" s="179"/>
      <c r="G300" s="145"/>
      <c r="H300" s="172"/>
    </row>
    <row r="301" spans="1:8" ht="90" customHeight="1" outlineLevel="1" x14ac:dyDescent="0.3">
      <c r="A301" s="178"/>
      <c r="B301" s="174" t="s">
        <v>562</v>
      </c>
      <c r="C301" s="188" t="s">
        <v>563</v>
      </c>
      <c r="D301" s="176" t="s">
        <v>36</v>
      </c>
      <c r="E301" s="143">
        <v>6</v>
      </c>
      <c r="F301" s="179"/>
      <c r="G301" s="145"/>
      <c r="H301" s="172"/>
    </row>
    <row r="302" spans="1:8" ht="90" customHeight="1" outlineLevel="1" x14ac:dyDescent="0.3">
      <c r="A302" s="178"/>
      <c r="B302" s="174" t="s">
        <v>564</v>
      </c>
      <c r="C302" s="188" t="s">
        <v>565</v>
      </c>
      <c r="D302" s="176" t="s">
        <v>36</v>
      </c>
      <c r="E302" s="143">
        <v>15</v>
      </c>
      <c r="F302" s="179"/>
      <c r="G302" s="145"/>
      <c r="H302" s="172"/>
    </row>
    <row r="303" spans="1:8" ht="90" customHeight="1" outlineLevel="1" x14ac:dyDescent="0.3">
      <c r="A303" s="178"/>
      <c r="B303" s="174" t="s">
        <v>566</v>
      </c>
      <c r="C303" s="188" t="s">
        <v>567</v>
      </c>
      <c r="D303" s="176" t="s">
        <v>36</v>
      </c>
      <c r="E303" s="143">
        <v>4</v>
      </c>
      <c r="F303" s="179"/>
      <c r="G303" s="145"/>
      <c r="H303" s="172"/>
    </row>
    <row r="304" spans="1:8" ht="90" customHeight="1" outlineLevel="1" x14ac:dyDescent="0.3">
      <c r="A304" s="178"/>
      <c r="B304" s="174" t="s">
        <v>568</v>
      </c>
      <c r="C304" s="188" t="s">
        <v>569</v>
      </c>
      <c r="D304" s="176" t="s">
        <v>36</v>
      </c>
      <c r="E304" s="143">
        <v>11</v>
      </c>
      <c r="F304" s="179"/>
      <c r="G304" s="145"/>
      <c r="H304" s="172"/>
    </row>
    <row r="305" spans="1:8" ht="90" customHeight="1" outlineLevel="1" x14ac:dyDescent="0.3">
      <c r="A305" s="178"/>
      <c r="B305" s="174" t="s">
        <v>570</v>
      </c>
      <c r="C305" s="188" t="s">
        <v>571</v>
      </c>
      <c r="D305" s="176" t="s">
        <v>36</v>
      </c>
      <c r="E305" s="143">
        <v>3</v>
      </c>
      <c r="F305" s="179"/>
      <c r="G305" s="145"/>
      <c r="H305" s="172"/>
    </row>
    <row r="306" spans="1:8" ht="90" customHeight="1" outlineLevel="1" x14ac:dyDescent="0.3">
      <c r="A306" s="178"/>
      <c r="B306" s="174" t="s">
        <v>572</v>
      </c>
      <c r="C306" s="188" t="s">
        <v>573</v>
      </c>
      <c r="D306" s="176" t="s">
        <v>36</v>
      </c>
      <c r="E306" s="143">
        <v>3</v>
      </c>
      <c r="F306" s="179"/>
      <c r="G306" s="145"/>
      <c r="H306" s="172"/>
    </row>
    <row r="307" spans="1:8" ht="90" customHeight="1" outlineLevel="1" x14ac:dyDescent="0.3">
      <c r="A307" s="178"/>
      <c r="B307" s="174" t="s">
        <v>574</v>
      </c>
      <c r="C307" s="188" t="s">
        <v>575</v>
      </c>
      <c r="D307" s="176" t="s">
        <v>36</v>
      </c>
      <c r="E307" s="143">
        <v>1</v>
      </c>
      <c r="F307" s="179"/>
      <c r="G307" s="145"/>
      <c r="H307" s="172"/>
    </row>
    <row r="308" spans="1:8" ht="90" customHeight="1" outlineLevel="1" x14ac:dyDescent="0.3">
      <c r="A308" s="178"/>
      <c r="B308" s="174" t="s">
        <v>576</v>
      </c>
      <c r="C308" s="188" t="s">
        <v>577</v>
      </c>
      <c r="D308" s="176" t="s">
        <v>36</v>
      </c>
      <c r="E308" s="143">
        <v>2</v>
      </c>
      <c r="F308" s="179"/>
      <c r="G308" s="145"/>
      <c r="H308" s="172"/>
    </row>
    <row r="309" spans="1:8" ht="90" customHeight="1" outlineLevel="1" x14ac:dyDescent="0.3">
      <c r="A309" s="178"/>
      <c r="B309" s="174" t="s">
        <v>781</v>
      </c>
      <c r="C309" s="188" t="s">
        <v>579</v>
      </c>
      <c r="D309" s="176" t="s">
        <v>36</v>
      </c>
      <c r="E309" s="143">
        <v>4</v>
      </c>
      <c r="F309" s="179"/>
      <c r="G309" s="145"/>
      <c r="H309" s="172"/>
    </row>
    <row r="310" spans="1:8" ht="16.5" customHeight="1" outlineLevel="1" x14ac:dyDescent="0.3">
      <c r="A310" s="178"/>
      <c r="B310" s="187"/>
      <c r="C310" s="188" t="s">
        <v>580</v>
      </c>
      <c r="D310" s="189"/>
      <c r="E310" s="158"/>
      <c r="F310" s="179"/>
      <c r="G310" s="145"/>
      <c r="H310" s="172"/>
    </row>
    <row r="311" spans="1:8" ht="90" customHeight="1" outlineLevel="1" x14ac:dyDescent="0.3">
      <c r="A311" s="178"/>
      <c r="B311" s="174" t="s">
        <v>318</v>
      </c>
      <c r="C311" s="188" t="s">
        <v>319</v>
      </c>
      <c r="D311" s="176" t="s">
        <v>47</v>
      </c>
      <c r="E311" s="143">
        <v>42.31</v>
      </c>
      <c r="F311" s="179"/>
      <c r="G311" s="145"/>
      <c r="H311" s="172"/>
    </row>
    <row r="312" spans="1:8" ht="90" customHeight="1" outlineLevel="1" x14ac:dyDescent="0.3">
      <c r="A312" s="178"/>
      <c r="B312" s="174" t="s">
        <v>322</v>
      </c>
      <c r="C312" s="188" t="s">
        <v>323</v>
      </c>
      <c r="D312" s="176" t="s">
        <v>47</v>
      </c>
      <c r="E312" s="143">
        <v>19.54</v>
      </c>
      <c r="F312" s="179"/>
      <c r="G312" s="145"/>
      <c r="H312" s="172"/>
    </row>
    <row r="313" spans="1:8" ht="90" customHeight="1" outlineLevel="1" x14ac:dyDescent="0.3">
      <c r="A313" s="178"/>
      <c r="B313" s="174" t="s">
        <v>328</v>
      </c>
      <c r="C313" s="188" t="s">
        <v>329</v>
      </c>
      <c r="D313" s="176" t="s">
        <v>36</v>
      </c>
      <c r="E313" s="143">
        <v>21</v>
      </c>
      <c r="F313" s="179"/>
      <c r="G313" s="145"/>
      <c r="H313" s="172"/>
    </row>
    <row r="314" spans="1:8" ht="90" customHeight="1" outlineLevel="1" x14ac:dyDescent="0.3">
      <c r="A314" s="178"/>
      <c r="B314" s="174" t="s">
        <v>332</v>
      </c>
      <c r="C314" s="188" t="s">
        <v>333</v>
      </c>
      <c r="D314" s="176" t="s">
        <v>36</v>
      </c>
      <c r="E314" s="143">
        <v>13</v>
      </c>
      <c r="F314" s="179"/>
      <c r="G314" s="145"/>
      <c r="H314" s="172"/>
    </row>
    <row r="315" spans="1:8" ht="90" customHeight="1" outlineLevel="1" x14ac:dyDescent="0.3">
      <c r="A315" s="178"/>
      <c r="B315" s="174" t="s">
        <v>334</v>
      </c>
      <c r="C315" s="188" t="s">
        <v>335</v>
      </c>
      <c r="D315" s="176" t="s">
        <v>36</v>
      </c>
      <c r="E315" s="143">
        <v>5</v>
      </c>
      <c r="F315" s="179"/>
      <c r="G315" s="145"/>
      <c r="H315" s="172"/>
    </row>
    <row r="316" spans="1:8" ht="90" customHeight="1" outlineLevel="1" x14ac:dyDescent="0.3">
      <c r="A316" s="178"/>
      <c r="B316" s="174" t="s">
        <v>338</v>
      </c>
      <c r="C316" s="188" t="s">
        <v>339</v>
      </c>
      <c r="D316" s="176" t="s">
        <v>36</v>
      </c>
      <c r="E316" s="143">
        <v>2</v>
      </c>
      <c r="F316" s="179"/>
      <c r="G316" s="145"/>
      <c r="H316" s="172"/>
    </row>
    <row r="317" spans="1:8" ht="90" customHeight="1" outlineLevel="1" x14ac:dyDescent="0.3">
      <c r="A317" s="178"/>
      <c r="B317" s="174" t="s">
        <v>346</v>
      </c>
      <c r="C317" s="188" t="s">
        <v>347</v>
      </c>
      <c r="D317" s="176" t="s">
        <v>36</v>
      </c>
      <c r="E317" s="143">
        <v>2</v>
      </c>
      <c r="F317" s="179"/>
      <c r="G317" s="145"/>
      <c r="H317" s="172"/>
    </row>
    <row r="318" spans="1:8" ht="90" customHeight="1" outlineLevel="1" x14ac:dyDescent="0.3">
      <c r="A318" s="178"/>
      <c r="B318" s="174" t="s">
        <v>352</v>
      </c>
      <c r="C318" s="188" t="s">
        <v>353</v>
      </c>
      <c r="D318" s="176" t="s">
        <v>36</v>
      </c>
      <c r="E318" s="143">
        <v>4</v>
      </c>
      <c r="F318" s="179"/>
      <c r="G318" s="145"/>
      <c r="H318" s="172"/>
    </row>
    <row r="319" spans="1:8" ht="90" customHeight="1" outlineLevel="1" x14ac:dyDescent="0.3">
      <c r="A319" s="178"/>
      <c r="B319" s="174" t="s">
        <v>356</v>
      </c>
      <c r="C319" s="188" t="s">
        <v>357</v>
      </c>
      <c r="D319" s="176" t="s">
        <v>36</v>
      </c>
      <c r="E319" s="143">
        <v>3</v>
      </c>
      <c r="F319" s="179"/>
      <c r="G319" s="145"/>
      <c r="H319" s="172"/>
    </row>
    <row r="320" spans="1:8" ht="90" customHeight="1" outlineLevel="1" x14ac:dyDescent="0.3">
      <c r="A320" s="178"/>
      <c r="B320" s="174" t="s">
        <v>590</v>
      </c>
      <c r="C320" s="188" t="s">
        <v>591</v>
      </c>
      <c r="D320" s="176" t="s">
        <v>36</v>
      </c>
      <c r="E320" s="143">
        <v>2</v>
      </c>
      <c r="F320" s="179"/>
      <c r="G320" s="145"/>
      <c r="H320" s="172"/>
    </row>
    <row r="321" spans="1:8" ht="90" customHeight="1" outlineLevel="1" x14ac:dyDescent="0.3">
      <c r="A321" s="178"/>
      <c r="B321" s="174" t="s">
        <v>592</v>
      </c>
      <c r="C321" s="188" t="s">
        <v>782</v>
      </c>
      <c r="D321" s="176" t="s">
        <v>36</v>
      </c>
      <c r="E321" s="143">
        <v>1</v>
      </c>
      <c r="F321" s="179"/>
      <c r="G321" s="145"/>
      <c r="H321" s="172"/>
    </row>
    <row r="322" spans="1:8" ht="16.5" customHeight="1" x14ac:dyDescent="0.3">
      <c r="A322" s="114"/>
      <c r="B322" s="146"/>
      <c r="C322" s="147"/>
      <c r="D322" s="148"/>
      <c r="E322" s="148"/>
      <c r="F322" s="149" t="s">
        <v>594</v>
      </c>
      <c r="G322" s="150">
        <f>SUM(G214:G321)</f>
        <v>0</v>
      </c>
      <c r="H322" s="114"/>
    </row>
    <row r="323" spans="1:8" ht="16.5" customHeight="1" x14ac:dyDescent="0.3">
      <c r="A323" s="114"/>
      <c r="B323" s="138">
        <v>1.1200000000000001</v>
      </c>
      <c r="C323" s="139" t="s">
        <v>611</v>
      </c>
      <c r="D323" s="139" t="s">
        <v>15</v>
      </c>
      <c r="E323" s="139"/>
      <c r="F323" s="139"/>
      <c r="G323" s="140"/>
      <c r="H323" s="114"/>
    </row>
    <row r="324" spans="1:8" ht="99" outlineLevel="1" x14ac:dyDescent="0.3">
      <c r="A324" s="114"/>
      <c r="B324" s="141" t="s">
        <v>612</v>
      </c>
      <c r="C324" s="142" t="s">
        <v>613</v>
      </c>
      <c r="D324" s="143" t="s">
        <v>73</v>
      </c>
      <c r="E324" s="143">
        <v>425.17</v>
      </c>
      <c r="F324" s="144"/>
      <c r="G324" s="145">
        <f>+F324*E324</f>
        <v>0</v>
      </c>
      <c r="H324" s="114"/>
    </row>
    <row r="325" spans="1:8" ht="16.5" customHeight="1" x14ac:dyDescent="0.3">
      <c r="A325" s="114"/>
      <c r="B325" s="146"/>
      <c r="C325" s="147"/>
      <c r="D325" s="148"/>
      <c r="E325" s="148"/>
      <c r="F325" s="149" t="s">
        <v>614</v>
      </c>
      <c r="G325" s="150">
        <f>SUM(G324)</f>
        <v>0</v>
      </c>
      <c r="H325" s="114"/>
    </row>
    <row r="326" spans="1:8" ht="16.5" customHeight="1" thickBot="1" x14ac:dyDescent="0.35">
      <c r="A326" s="114"/>
      <c r="B326" s="191"/>
      <c r="C326" s="192"/>
      <c r="D326" s="218" t="str">
        <f>+B12</f>
        <v>Edificio</v>
      </c>
      <c r="E326" s="219"/>
      <c r="F326" s="220"/>
      <c r="G326" s="193">
        <f>+G325+G322+G213+G163+G112+G81+G73+G67+G43+G23+G16</f>
        <v>0</v>
      </c>
      <c r="H326" s="114"/>
    </row>
    <row r="327" spans="1:8" ht="6" customHeight="1" thickBot="1" x14ac:dyDescent="0.35">
      <c r="A327" s="114"/>
      <c r="B327" s="114"/>
      <c r="C327" s="114"/>
      <c r="D327" s="114"/>
      <c r="E327" s="114"/>
      <c r="F327" s="114"/>
      <c r="G327" s="115"/>
      <c r="H327" s="114"/>
    </row>
    <row r="328" spans="1:8" ht="16.5" customHeight="1" thickBot="1" x14ac:dyDescent="0.35">
      <c r="A328" s="114"/>
      <c r="B328" s="135" t="s">
        <v>615</v>
      </c>
      <c r="C328" s="136"/>
      <c r="D328" s="136"/>
      <c r="E328" s="136"/>
      <c r="F328" s="136"/>
      <c r="G328" s="137"/>
      <c r="H328" s="114"/>
    </row>
    <row r="329" spans="1:8" ht="16.5" customHeight="1" x14ac:dyDescent="0.3">
      <c r="A329" s="114"/>
      <c r="B329" s="138">
        <v>2.0099999999999998</v>
      </c>
      <c r="C329" s="139" t="s">
        <v>23</v>
      </c>
      <c r="D329" s="139" t="s">
        <v>15</v>
      </c>
      <c r="E329" s="139"/>
      <c r="F329" s="139"/>
      <c r="G329" s="140"/>
      <c r="H329" s="114"/>
    </row>
    <row r="330" spans="1:8" ht="99" outlineLevel="1" x14ac:dyDescent="0.3">
      <c r="A330" s="114"/>
      <c r="B330" s="141" t="s">
        <v>24</v>
      </c>
      <c r="C330" s="142" t="s">
        <v>25</v>
      </c>
      <c r="D330" s="143" t="s">
        <v>73</v>
      </c>
      <c r="E330" s="143">
        <v>92.46</v>
      </c>
      <c r="F330" s="144"/>
      <c r="G330" s="145"/>
      <c r="H330" s="114"/>
    </row>
    <row r="331" spans="1:8" ht="66" outlineLevel="1" x14ac:dyDescent="0.3">
      <c r="A331" s="114"/>
      <c r="B331" s="141" t="s">
        <v>26</v>
      </c>
      <c r="C331" s="142" t="s">
        <v>27</v>
      </c>
      <c r="D331" s="143" t="s">
        <v>616</v>
      </c>
      <c r="E331" s="143">
        <v>30.51</v>
      </c>
      <c r="F331" s="144"/>
      <c r="G331" s="145"/>
      <c r="H331" s="114"/>
    </row>
    <row r="332" spans="1:8" ht="82.5" outlineLevel="1" x14ac:dyDescent="0.3">
      <c r="A332" s="151"/>
      <c r="B332" s="152" t="s">
        <v>28</v>
      </c>
      <c r="C332" s="153" t="s">
        <v>29</v>
      </c>
      <c r="D332" s="154" t="s">
        <v>616</v>
      </c>
      <c r="E332" s="155">
        <v>18.489999999999998</v>
      </c>
      <c r="F332" s="156"/>
      <c r="G332" s="157"/>
      <c r="H332" s="151"/>
    </row>
    <row r="333" spans="1:8" ht="82.5" outlineLevel="1" x14ac:dyDescent="0.3">
      <c r="A333" s="114"/>
      <c r="B333" s="141" t="s">
        <v>30</v>
      </c>
      <c r="C333" s="147" t="s">
        <v>31</v>
      </c>
      <c r="D333" s="158" t="s">
        <v>18</v>
      </c>
      <c r="E333" s="158">
        <v>22.6</v>
      </c>
      <c r="F333" s="159"/>
      <c r="G333" s="145"/>
      <c r="H333" s="114"/>
    </row>
    <row r="334" spans="1:8" ht="16.5" customHeight="1" x14ac:dyDescent="0.3">
      <c r="A334" s="114"/>
      <c r="B334" s="146"/>
      <c r="C334" s="147"/>
      <c r="D334" s="148"/>
      <c r="E334" s="148"/>
      <c r="F334" s="149" t="s">
        <v>32</v>
      </c>
      <c r="G334" s="150">
        <f>SUM(G329:G333)</f>
        <v>0</v>
      </c>
      <c r="H334" s="114"/>
    </row>
    <row r="335" spans="1:8" ht="16.5" customHeight="1" x14ac:dyDescent="0.3">
      <c r="A335" s="114"/>
      <c r="B335" s="138">
        <v>2.02</v>
      </c>
      <c r="C335" s="139" t="s">
        <v>618</v>
      </c>
      <c r="D335" s="139" t="s">
        <v>15</v>
      </c>
      <c r="E335" s="139"/>
      <c r="F335" s="139"/>
      <c r="G335" s="140"/>
      <c r="H335" s="114"/>
    </row>
    <row r="336" spans="1:8" ht="214.5" outlineLevel="1" x14ac:dyDescent="0.3">
      <c r="A336" s="114"/>
      <c r="B336" s="141" t="s">
        <v>45</v>
      </c>
      <c r="C336" s="142" t="s">
        <v>46</v>
      </c>
      <c r="D336" s="143" t="s">
        <v>47</v>
      </c>
      <c r="E336" s="143">
        <v>16.77</v>
      </c>
      <c r="F336" s="144"/>
      <c r="G336" s="145"/>
      <c r="H336" s="114"/>
    </row>
    <row r="337" spans="1:8" ht="148.5" outlineLevel="1" x14ac:dyDescent="0.3">
      <c r="A337" s="114"/>
      <c r="B337" s="146" t="s">
        <v>164</v>
      </c>
      <c r="C337" s="147" t="s">
        <v>165</v>
      </c>
      <c r="D337" s="158" t="s">
        <v>36</v>
      </c>
      <c r="E337" s="158">
        <v>1</v>
      </c>
      <c r="F337" s="159"/>
      <c r="G337" s="145"/>
      <c r="H337" s="114"/>
    </row>
    <row r="338" spans="1:8" ht="66" outlineLevel="1" x14ac:dyDescent="0.3">
      <c r="A338" s="114"/>
      <c r="B338" s="141" t="s">
        <v>114</v>
      </c>
      <c r="C338" s="147" t="s">
        <v>115</v>
      </c>
      <c r="D338" s="158" t="s">
        <v>73</v>
      </c>
      <c r="E338" s="158">
        <v>15.64</v>
      </c>
      <c r="F338" s="159"/>
      <c r="G338" s="164"/>
      <c r="H338" s="114"/>
    </row>
    <row r="339" spans="1:8" ht="16.5" customHeight="1" x14ac:dyDescent="0.3">
      <c r="A339" s="114"/>
      <c r="B339" s="146"/>
      <c r="C339" s="147"/>
      <c r="D339" s="148"/>
      <c r="E339" s="148"/>
      <c r="F339" s="149" t="s">
        <v>627</v>
      </c>
      <c r="G339" s="150">
        <f>SUM(G336:G338)</f>
        <v>0</v>
      </c>
      <c r="H339" s="114"/>
    </row>
    <row r="340" spans="1:8" ht="16.5" customHeight="1" x14ac:dyDescent="0.3">
      <c r="A340" s="114"/>
      <c r="B340" s="138">
        <v>2.0299999999999998</v>
      </c>
      <c r="C340" s="139" t="s">
        <v>628</v>
      </c>
      <c r="D340" s="139" t="s">
        <v>15</v>
      </c>
      <c r="E340" s="139"/>
      <c r="F340" s="139"/>
      <c r="G340" s="140"/>
      <c r="H340" s="114"/>
    </row>
    <row r="341" spans="1:8" ht="115.5" outlineLevel="1" x14ac:dyDescent="0.25">
      <c r="A341" s="126"/>
      <c r="B341" s="174" t="s">
        <v>629</v>
      </c>
      <c r="C341" s="194" t="s">
        <v>630</v>
      </c>
      <c r="D341" s="176" t="s">
        <v>47</v>
      </c>
      <c r="E341" s="158">
        <v>18.690000000000001</v>
      </c>
      <c r="F341" s="159"/>
      <c r="G341" s="145"/>
      <c r="H341" s="126"/>
    </row>
    <row r="342" spans="1:8" ht="99" outlineLevel="1" x14ac:dyDescent="0.25">
      <c r="A342" s="126"/>
      <c r="B342" s="174" t="s">
        <v>632</v>
      </c>
      <c r="C342" s="194" t="s">
        <v>633</v>
      </c>
      <c r="D342" s="176" t="s">
        <v>73</v>
      </c>
      <c r="E342" s="158">
        <v>22.56</v>
      </c>
      <c r="F342" s="159"/>
      <c r="G342" s="145"/>
      <c r="H342" s="126"/>
    </row>
    <row r="343" spans="1:8" ht="115.5" outlineLevel="1" x14ac:dyDescent="0.25">
      <c r="A343" s="126"/>
      <c r="B343" s="174" t="s">
        <v>634</v>
      </c>
      <c r="C343" s="194" t="s">
        <v>635</v>
      </c>
      <c r="D343" s="176" t="s">
        <v>73</v>
      </c>
      <c r="E343" s="158">
        <v>15.43</v>
      </c>
      <c r="F343" s="159"/>
      <c r="G343" s="145"/>
      <c r="H343" s="126"/>
    </row>
    <row r="344" spans="1:8" ht="16.5" customHeight="1" x14ac:dyDescent="0.3">
      <c r="A344" s="114"/>
      <c r="B344" s="146"/>
      <c r="C344" s="147"/>
      <c r="D344" s="148"/>
      <c r="E344" s="148"/>
      <c r="F344" s="149" t="s">
        <v>636</v>
      </c>
      <c r="G344" s="150">
        <f>SUM(G341:G343)</f>
        <v>0</v>
      </c>
      <c r="H344" s="114"/>
    </row>
    <row r="345" spans="1:8" ht="16.5" customHeight="1" x14ac:dyDescent="0.3">
      <c r="A345" s="114"/>
      <c r="B345" s="138">
        <v>2.04</v>
      </c>
      <c r="C345" s="139" t="s">
        <v>637</v>
      </c>
      <c r="D345" s="139" t="s">
        <v>15</v>
      </c>
      <c r="E345" s="139"/>
      <c r="F345" s="139"/>
      <c r="G345" s="140"/>
      <c r="H345" s="114"/>
    </row>
    <row r="346" spans="1:8" ht="148.5" outlineLevel="1" x14ac:dyDescent="0.3">
      <c r="A346" s="178"/>
      <c r="B346" s="174" t="s">
        <v>638</v>
      </c>
      <c r="C346" s="153" t="s">
        <v>639</v>
      </c>
      <c r="D346" s="189" t="s">
        <v>36</v>
      </c>
      <c r="E346" s="143">
        <v>1</v>
      </c>
      <c r="F346" s="179"/>
      <c r="G346" s="145"/>
      <c r="H346" s="172"/>
    </row>
    <row r="347" spans="1:8" ht="148.5" outlineLevel="1" x14ac:dyDescent="0.3">
      <c r="A347" s="178"/>
      <c r="B347" s="174" t="s">
        <v>640</v>
      </c>
      <c r="C347" s="153" t="s">
        <v>641</v>
      </c>
      <c r="D347" s="189" t="s">
        <v>36</v>
      </c>
      <c r="E347" s="143">
        <v>1</v>
      </c>
      <c r="F347" s="179"/>
      <c r="G347" s="145"/>
      <c r="H347" s="172"/>
    </row>
    <row r="348" spans="1:8" ht="132" outlineLevel="1" x14ac:dyDescent="0.3">
      <c r="A348" s="178"/>
      <c r="B348" s="174" t="s">
        <v>644</v>
      </c>
      <c r="C348" s="153" t="s">
        <v>645</v>
      </c>
      <c r="D348" s="189" t="s">
        <v>36</v>
      </c>
      <c r="E348" s="143">
        <v>7</v>
      </c>
      <c r="F348" s="179"/>
      <c r="G348" s="145"/>
      <c r="H348" s="172"/>
    </row>
    <row r="349" spans="1:8" ht="115.5" outlineLevel="1" x14ac:dyDescent="0.3">
      <c r="A349" s="178"/>
      <c r="B349" s="174" t="s">
        <v>646</v>
      </c>
      <c r="C349" s="153" t="s">
        <v>647</v>
      </c>
      <c r="D349" s="189" t="s">
        <v>36</v>
      </c>
      <c r="E349" s="143">
        <v>11</v>
      </c>
      <c r="F349" s="179"/>
      <c r="G349" s="145"/>
      <c r="H349" s="172"/>
    </row>
    <row r="350" spans="1:8" ht="66" outlineLevel="1" x14ac:dyDescent="0.3">
      <c r="A350" s="178"/>
      <c r="B350" s="174" t="s">
        <v>648</v>
      </c>
      <c r="C350" s="153" t="s">
        <v>649</v>
      </c>
      <c r="D350" s="189" t="s">
        <v>36</v>
      </c>
      <c r="E350" s="143">
        <v>4</v>
      </c>
      <c r="F350" s="179"/>
      <c r="G350" s="145"/>
      <c r="H350" s="172"/>
    </row>
    <row r="351" spans="1:8" ht="48" customHeight="1" outlineLevel="1" x14ac:dyDescent="0.3">
      <c r="A351" s="178"/>
      <c r="B351" s="195" t="s">
        <v>783</v>
      </c>
      <c r="C351" s="194" t="s">
        <v>784</v>
      </c>
      <c r="D351" s="189" t="s">
        <v>36</v>
      </c>
      <c r="E351" s="158">
        <v>2</v>
      </c>
      <c r="F351" s="196"/>
      <c r="G351" s="145"/>
      <c r="H351" s="172"/>
    </row>
    <row r="352" spans="1:8" ht="16.5" customHeight="1" x14ac:dyDescent="0.3">
      <c r="A352" s="114"/>
      <c r="B352" s="146"/>
      <c r="C352" s="147"/>
      <c r="D352" s="148"/>
      <c r="E352" s="148"/>
      <c r="F352" s="149" t="s">
        <v>650</v>
      </c>
      <c r="G352" s="150">
        <f>SUM(G345:G351)</f>
        <v>0</v>
      </c>
      <c r="H352" s="114"/>
    </row>
    <row r="353" spans="1:8" ht="16.5" customHeight="1" x14ac:dyDescent="0.3">
      <c r="A353" s="114"/>
      <c r="B353" s="138">
        <v>2.0499999999999998</v>
      </c>
      <c r="C353" s="139" t="s">
        <v>611</v>
      </c>
      <c r="D353" s="139" t="s">
        <v>15</v>
      </c>
      <c r="E353" s="139"/>
      <c r="F353" s="139"/>
      <c r="G353" s="140"/>
      <c r="H353" s="114"/>
    </row>
    <row r="354" spans="1:8" ht="99" outlineLevel="1" x14ac:dyDescent="0.3">
      <c r="A354" s="114"/>
      <c r="B354" s="141" t="s">
        <v>612</v>
      </c>
      <c r="C354" s="142" t="s">
        <v>613</v>
      </c>
      <c r="D354" s="143" t="s">
        <v>73</v>
      </c>
      <c r="E354" s="143">
        <v>92.46</v>
      </c>
      <c r="F354" s="144"/>
      <c r="G354" s="145"/>
      <c r="H354" s="114"/>
    </row>
    <row r="355" spans="1:8" ht="16.5" customHeight="1" x14ac:dyDescent="0.3">
      <c r="A355" s="114"/>
      <c r="B355" s="146"/>
      <c r="C355" s="147"/>
      <c r="D355" s="148"/>
      <c r="E355" s="148"/>
      <c r="F355" s="149" t="s">
        <v>614</v>
      </c>
      <c r="G355" s="150">
        <f>SUM(G354)</f>
        <v>0</v>
      </c>
      <c r="H355" s="114"/>
    </row>
    <row r="356" spans="1:8" ht="16.5" customHeight="1" thickBot="1" x14ac:dyDescent="0.35">
      <c r="A356" s="114"/>
      <c r="B356" s="191"/>
      <c r="C356" s="192"/>
      <c r="D356" s="218" t="str">
        <f>+B328</f>
        <v>Exteriores</v>
      </c>
      <c r="E356" s="219"/>
      <c r="F356" s="220"/>
      <c r="G356" s="193">
        <f>+G355+G352+G344+G339+G334</f>
        <v>0</v>
      </c>
      <c r="H356" s="114"/>
    </row>
    <row r="357" spans="1:8" ht="6" customHeight="1" x14ac:dyDescent="0.3">
      <c r="A357" s="114"/>
      <c r="B357" s="114"/>
      <c r="C357" s="127"/>
      <c r="D357" s="128"/>
      <c r="E357" s="128"/>
      <c r="F357" s="129"/>
      <c r="G357" s="197"/>
      <c r="H357" s="114"/>
    </row>
    <row r="358" spans="1:8" ht="18" customHeight="1" x14ac:dyDescent="0.25">
      <c r="A358" s="198"/>
      <c r="B358" s="198"/>
      <c r="C358" s="198"/>
      <c r="D358" s="198"/>
      <c r="E358" s="198"/>
      <c r="F358" s="199" t="s">
        <v>651</v>
      </c>
      <c r="G358" s="199">
        <f>+G356+G326</f>
        <v>0</v>
      </c>
      <c r="H358" s="198"/>
    </row>
    <row r="359" spans="1:8" ht="6" customHeight="1" x14ac:dyDescent="0.3">
      <c r="A359" s="114"/>
      <c r="B359" s="198"/>
      <c r="C359" s="127"/>
      <c r="D359" s="128"/>
      <c r="E359" s="128"/>
      <c r="F359" s="129"/>
      <c r="G359" s="197"/>
      <c r="H359" s="114"/>
    </row>
    <row r="360" spans="1:8" ht="16.5" customHeight="1" x14ac:dyDescent="0.25">
      <c r="A360" s="198"/>
      <c r="B360" s="198"/>
      <c r="C360" s="198"/>
      <c r="D360" s="198"/>
      <c r="E360" s="198"/>
      <c r="F360" s="200" t="s">
        <v>652</v>
      </c>
      <c r="G360" s="201">
        <f>+G358*0.16</f>
        <v>0</v>
      </c>
      <c r="H360" s="198"/>
    </row>
    <row r="361" spans="1:8" ht="6" customHeight="1" x14ac:dyDescent="0.3">
      <c r="A361" s="114"/>
      <c r="B361" s="114"/>
      <c r="C361" s="127"/>
      <c r="D361" s="128"/>
      <c r="E361" s="128"/>
      <c r="F361" s="129"/>
      <c r="G361" s="197"/>
      <c r="H361" s="114"/>
    </row>
    <row r="362" spans="1:8" ht="21" customHeight="1" x14ac:dyDescent="0.25">
      <c r="A362" s="198"/>
      <c r="B362" s="198"/>
      <c r="C362" s="202" t="s">
        <v>653</v>
      </c>
      <c r="D362" s="203"/>
      <c r="E362" s="203"/>
      <c r="F362" s="204"/>
      <c r="G362" s="199">
        <f>+G360+G358</f>
        <v>0</v>
      </c>
      <c r="H362" s="198"/>
    </row>
    <row r="363" spans="1:8" ht="6" customHeight="1" x14ac:dyDescent="0.3">
      <c r="A363" s="114"/>
      <c r="B363" s="114"/>
      <c r="C363" s="127"/>
      <c r="D363" s="128"/>
      <c r="E363" s="128"/>
      <c r="F363" s="129"/>
      <c r="G363" s="197"/>
      <c r="H363" s="114"/>
    </row>
    <row r="364" spans="1:8" ht="16.5" customHeight="1" x14ac:dyDescent="0.3">
      <c r="A364" s="114"/>
      <c r="B364" s="114"/>
      <c r="C364" s="127"/>
      <c r="D364" s="127"/>
      <c r="E364" s="205">
        <v>400.46000000000004</v>
      </c>
      <c r="F364" s="206" t="s">
        <v>654</v>
      </c>
      <c r="G364" s="207">
        <f>+G362/E364</f>
        <v>0</v>
      </c>
      <c r="H364" s="114"/>
    </row>
    <row r="365" spans="1:8" ht="16.5" customHeight="1" x14ac:dyDescent="0.3">
      <c r="A365" s="114"/>
      <c r="B365" s="114"/>
      <c r="C365" s="127"/>
      <c r="D365" s="128"/>
      <c r="E365" s="128"/>
      <c r="F365" s="129"/>
      <c r="G365" s="208"/>
      <c r="H365" s="114"/>
    </row>
    <row r="366" spans="1:8" ht="16.5" customHeight="1" x14ac:dyDescent="0.3">
      <c r="A366" s="114"/>
      <c r="B366" s="114"/>
      <c r="C366" s="127"/>
      <c r="D366" s="128"/>
      <c r="E366" s="128"/>
      <c r="F366" s="129"/>
      <c r="G366" s="197"/>
      <c r="H366" s="114"/>
    </row>
    <row r="367" spans="1:8" ht="16.5" customHeight="1" x14ac:dyDescent="0.3">
      <c r="A367" s="114"/>
      <c r="B367" s="114"/>
      <c r="C367" s="127"/>
      <c r="D367" s="209"/>
      <c r="E367" s="209"/>
      <c r="F367" s="210"/>
      <c r="G367" s="211"/>
      <c r="H367" s="114"/>
    </row>
    <row r="368" spans="1:8" ht="16.5" customHeight="1" x14ac:dyDescent="0.3">
      <c r="A368" s="114"/>
      <c r="B368" s="114"/>
      <c r="C368" s="127"/>
      <c r="D368" s="128"/>
      <c r="E368" s="128"/>
      <c r="F368" s="129"/>
      <c r="G368" s="197"/>
      <c r="H368" s="114"/>
    </row>
    <row r="369" spans="1:8" ht="16.5" customHeight="1" x14ac:dyDescent="0.3">
      <c r="A369" s="114"/>
      <c r="B369" s="114"/>
      <c r="C369" s="127"/>
      <c r="D369" s="128"/>
      <c r="E369" s="128"/>
      <c r="F369" s="129"/>
      <c r="G369" s="197"/>
      <c r="H369" s="114"/>
    </row>
    <row r="370" spans="1:8" ht="16.5" customHeight="1" x14ac:dyDescent="0.3">
      <c r="A370" s="114"/>
      <c r="B370" s="114"/>
      <c r="C370" s="127"/>
      <c r="D370" s="128"/>
      <c r="E370" s="128"/>
      <c r="F370" s="129"/>
      <c r="G370" s="197"/>
      <c r="H370" s="114"/>
    </row>
    <row r="371" spans="1:8" ht="16.5" customHeight="1" x14ac:dyDescent="0.3">
      <c r="A371" s="114"/>
      <c r="B371" s="114"/>
      <c r="C371" s="127"/>
      <c r="D371" s="128"/>
      <c r="E371" s="128"/>
      <c r="F371" s="129"/>
      <c r="G371" s="197"/>
      <c r="H371" s="114"/>
    </row>
    <row r="372" spans="1:8" ht="16.5" customHeight="1" x14ac:dyDescent="0.3">
      <c r="A372" s="114"/>
      <c r="B372" s="114"/>
      <c r="C372" s="127"/>
      <c r="D372" s="128"/>
      <c r="E372" s="128"/>
      <c r="F372" s="129"/>
      <c r="G372" s="197"/>
      <c r="H372" s="114"/>
    </row>
    <row r="373" spans="1:8" ht="16.5" customHeight="1" x14ac:dyDescent="0.3">
      <c r="A373" s="114"/>
      <c r="B373" s="114"/>
      <c r="C373" s="127"/>
      <c r="D373" s="128"/>
      <c r="E373" s="128"/>
      <c r="F373" s="129"/>
      <c r="G373" s="197"/>
      <c r="H373" s="114"/>
    </row>
    <row r="374" spans="1:8" ht="16.5" customHeight="1" x14ac:dyDescent="0.3">
      <c r="A374" s="114"/>
      <c r="B374" s="114"/>
      <c r="C374" s="127"/>
      <c r="D374" s="128"/>
      <c r="E374" s="128"/>
      <c r="F374" s="129"/>
      <c r="G374" s="197"/>
      <c r="H374" s="114"/>
    </row>
    <row r="375" spans="1:8" ht="16.5" customHeight="1" x14ac:dyDescent="0.3">
      <c r="A375" s="114"/>
      <c r="B375" s="114"/>
      <c r="C375" s="127"/>
      <c r="D375" s="128"/>
      <c r="E375" s="128"/>
      <c r="F375" s="129"/>
      <c r="G375" s="197"/>
      <c r="H375" s="114"/>
    </row>
    <row r="376" spans="1:8" ht="16.5" customHeight="1" x14ac:dyDescent="0.3">
      <c r="A376" s="114"/>
      <c r="B376" s="114"/>
      <c r="C376" s="127"/>
      <c r="D376" s="128"/>
      <c r="E376" s="128"/>
      <c r="F376" s="129"/>
      <c r="G376" s="197"/>
      <c r="H376" s="114"/>
    </row>
    <row r="377" spans="1:8" ht="16.5" customHeight="1" x14ac:dyDescent="0.3">
      <c r="A377" s="114"/>
      <c r="B377" s="114"/>
      <c r="C377" s="127"/>
      <c r="D377" s="128"/>
      <c r="E377" s="128"/>
      <c r="F377" s="129"/>
      <c r="G377" s="197"/>
      <c r="H377" s="114"/>
    </row>
    <row r="378" spans="1:8" ht="16.5" customHeight="1" x14ac:dyDescent="0.3">
      <c r="A378" s="114"/>
      <c r="B378" s="114"/>
      <c r="C378" s="127"/>
      <c r="D378" s="128"/>
      <c r="E378" s="128"/>
      <c r="F378" s="129"/>
      <c r="G378" s="197"/>
      <c r="H378" s="114"/>
    </row>
    <row r="379" spans="1:8" ht="16.5" customHeight="1" x14ac:dyDescent="0.3">
      <c r="A379" s="114"/>
      <c r="B379" s="114"/>
      <c r="C379" s="127"/>
      <c r="D379" s="128"/>
      <c r="E379" s="128"/>
      <c r="F379" s="129"/>
      <c r="G379" s="197"/>
      <c r="H379" s="114"/>
    </row>
    <row r="380" spans="1:8" ht="16.5" customHeight="1" x14ac:dyDescent="0.3">
      <c r="A380" s="114"/>
      <c r="B380" s="114"/>
      <c r="C380" s="127"/>
      <c r="D380" s="128"/>
      <c r="E380" s="128"/>
      <c r="F380" s="129"/>
      <c r="G380" s="197"/>
      <c r="H380" s="114"/>
    </row>
    <row r="381" spans="1:8" ht="16.5" customHeight="1" x14ac:dyDescent="0.3">
      <c r="A381" s="114"/>
      <c r="B381" s="114"/>
      <c r="C381" s="127"/>
      <c r="D381" s="128"/>
      <c r="E381" s="128"/>
      <c r="F381" s="129"/>
      <c r="G381" s="197"/>
      <c r="H381" s="114"/>
    </row>
    <row r="382" spans="1:8" ht="16.5" customHeight="1" x14ac:dyDescent="0.3">
      <c r="A382" s="114"/>
      <c r="B382" s="114"/>
      <c r="C382" s="127"/>
      <c r="D382" s="128"/>
      <c r="E382" s="128"/>
      <c r="F382" s="129"/>
      <c r="G382" s="197"/>
      <c r="H382" s="114"/>
    </row>
    <row r="383" spans="1:8" ht="16.5" customHeight="1" x14ac:dyDescent="0.3">
      <c r="A383" s="114"/>
      <c r="B383" s="114"/>
      <c r="C383" s="127"/>
      <c r="D383" s="128"/>
      <c r="E383" s="128"/>
      <c r="F383" s="129"/>
      <c r="G383" s="197"/>
      <c r="H383" s="114"/>
    </row>
    <row r="384" spans="1:8" ht="16.5" customHeight="1" x14ac:dyDescent="0.3">
      <c r="A384" s="114"/>
      <c r="B384" s="114"/>
      <c r="C384" s="127"/>
      <c r="D384" s="128"/>
      <c r="E384" s="128"/>
      <c r="F384" s="129"/>
      <c r="G384" s="197"/>
      <c r="H384" s="114"/>
    </row>
    <row r="385" spans="1:8" ht="16.5" customHeight="1" x14ac:dyDescent="0.3">
      <c r="A385" s="114"/>
      <c r="B385" s="114"/>
      <c r="C385" s="127"/>
      <c r="D385" s="128"/>
      <c r="E385" s="128"/>
      <c r="F385" s="129"/>
      <c r="G385" s="197"/>
      <c r="H385" s="114"/>
    </row>
    <row r="386" spans="1:8" ht="16.5" customHeight="1" x14ac:dyDescent="0.3">
      <c r="A386" s="114"/>
      <c r="B386" s="114"/>
      <c r="C386" s="127"/>
      <c r="D386" s="128"/>
      <c r="E386" s="128"/>
      <c r="F386" s="129"/>
      <c r="G386" s="197"/>
      <c r="H386" s="114"/>
    </row>
    <row r="387" spans="1:8" ht="16.5" customHeight="1" x14ac:dyDescent="0.3">
      <c r="A387" s="114"/>
      <c r="B387" s="114"/>
      <c r="C387" s="127"/>
      <c r="D387" s="128"/>
      <c r="E387" s="128"/>
      <c r="F387" s="129"/>
      <c r="G387" s="197"/>
      <c r="H387" s="114"/>
    </row>
    <row r="388" spans="1:8" ht="16.5" customHeight="1" x14ac:dyDescent="0.3">
      <c r="A388" s="114"/>
      <c r="B388" s="114"/>
      <c r="C388" s="127"/>
      <c r="D388" s="128"/>
      <c r="E388" s="128"/>
      <c r="F388" s="129"/>
      <c r="G388" s="197"/>
      <c r="H388" s="114"/>
    </row>
    <row r="389" spans="1:8" ht="16.5" customHeight="1" x14ac:dyDescent="0.3">
      <c r="A389" s="114"/>
      <c r="B389" s="114"/>
      <c r="C389" s="127"/>
      <c r="D389" s="128"/>
      <c r="E389" s="128"/>
      <c r="F389" s="129"/>
      <c r="G389" s="197"/>
      <c r="H389" s="114"/>
    </row>
    <row r="390" spans="1:8" ht="16.5" customHeight="1" x14ac:dyDescent="0.3">
      <c r="A390" s="114"/>
      <c r="B390" s="114"/>
      <c r="C390" s="127"/>
      <c r="D390" s="128"/>
      <c r="E390" s="128"/>
      <c r="F390" s="129"/>
      <c r="G390" s="197"/>
      <c r="H390" s="114"/>
    </row>
    <row r="391" spans="1:8" ht="16.5" customHeight="1" x14ac:dyDescent="0.3">
      <c r="A391" s="114"/>
      <c r="B391" s="114"/>
      <c r="C391" s="127"/>
      <c r="D391" s="128"/>
      <c r="E391" s="128"/>
      <c r="F391" s="129"/>
      <c r="G391" s="197"/>
      <c r="H391" s="114"/>
    </row>
    <row r="392" spans="1:8" ht="16.5" customHeight="1" x14ac:dyDescent="0.3">
      <c r="A392" s="114"/>
      <c r="B392" s="114"/>
      <c r="C392" s="127"/>
      <c r="D392" s="128"/>
      <c r="E392" s="128"/>
      <c r="F392" s="129"/>
      <c r="G392" s="197"/>
      <c r="H392" s="114"/>
    </row>
    <row r="393" spans="1:8" ht="16.5" customHeight="1" x14ac:dyDescent="0.3">
      <c r="A393" s="114"/>
      <c r="B393" s="114"/>
      <c r="C393" s="127"/>
      <c r="D393" s="128"/>
      <c r="E393" s="128"/>
      <c r="F393" s="129"/>
      <c r="G393" s="197"/>
      <c r="H393" s="114"/>
    </row>
    <row r="394" spans="1:8" ht="16.5" customHeight="1" x14ac:dyDescent="0.3">
      <c r="A394" s="114"/>
      <c r="B394" s="114"/>
      <c r="C394" s="127"/>
      <c r="D394" s="128"/>
      <c r="E394" s="128"/>
      <c r="F394" s="129"/>
      <c r="G394" s="197"/>
      <c r="H394" s="114"/>
    </row>
    <row r="395" spans="1:8" ht="16.5" customHeight="1" x14ac:dyDescent="0.3">
      <c r="A395" s="114"/>
      <c r="B395" s="114"/>
      <c r="C395" s="127"/>
      <c r="D395" s="128"/>
      <c r="E395" s="128"/>
      <c r="F395" s="129"/>
      <c r="G395" s="197"/>
      <c r="H395" s="114"/>
    </row>
    <row r="396" spans="1:8" ht="16.5" customHeight="1" x14ac:dyDescent="0.3">
      <c r="A396" s="114"/>
      <c r="B396" s="114"/>
      <c r="C396" s="127"/>
      <c r="D396" s="128"/>
      <c r="E396" s="128"/>
      <c r="F396" s="129"/>
      <c r="G396" s="197"/>
      <c r="H396" s="114"/>
    </row>
    <row r="397" spans="1:8" ht="16.5" customHeight="1" x14ac:dyDescent="0.3">
      <c r="A397" s="114"/>
      <c r="B397" s="114"/>
      <c r="C397" s="127"/>
      <c r="D397" s="128"/>
      <c r="E397" s="128"/>
      <c r="F397" s="129"/>
      <c r="G397" s="197"/>
      <c r="H397" s="114"/>
    </row>
    <row r="398" spans="1:8" ht="16.5" customHeight="1" x14ac:dyDescent="0.3">
      <c r="A398" s="114"/>
      <c r="B398" s="114"/>
      <c r="C398" s="127"/>
      <c r="D398" s="128"/>
      <c r="E398" s="128"/>
      <c r="F398" s="129"/>
      <c r="G398" s="197"/>
      <c r="H398" s="114"/>
    </row>
    <row r="399" spans="1:8" ht="16.5" customHeight="1" x14ac:dyDescent="0.3">
      <c r="A399" s="114"/>
      <c r="B399" s="114"/>
      <c r="C399" s="127"/>
      <c r="D399" s="128"/>
      <c r="E399" s="128"/>
      <c r="F399" s="129"/>
      <c r="G399" s="197"/>
      <c r="H399" s="114"/>
    </row>
    <row r="400" spans="1:8" ht="16.5" customHeight="1" x14ac:dyDescent="0.3">
      <c r="A400" s="114"/>
      <c r="B400" s="114"/>
      <c r="C400" s="127"/>
      <c r="D400" s="128"/>
      <c r="E400" s="128"/>
      <c r="F400" s="129"/>
      <c r="G400" s="197"/>
      <c r="H400" s="114"/>
    </row>
    <row r="401" spans="1:8" ht="16.5" customHeight="1" x14ac:dyDescent="0.3">
      <c r="A401" s="114"/>
      <c r="B401" s="114"/>
      <c r="C401" s="127"/>
      <c r="D401" s="128"/>
      <c r="E401" s="128"/>
      <c r="F401" s="129"/>
      <c r="G401" s="197"/>
      <c r="H401" s="114"/>
    </row>
    <row r="402" spans="1:8" ht="16.5" customHeight="1" x14ac:dyDescent="0.3">
      <c r="A402" s="114"/>
      <c r="B402" s="114"/>
      <c r="C402" s="127"/>
      <c r="D402" s="128"/>
      <c r="E402" s="128"/>
      <c r="F402" s="129"/>
      <c r="G402" s="197"/>
      <c r="H402" s="114"/>
    </row>
    <row r="403" spans="1:8" ht="16.5" customHeight="1" x14ac:dyDescent="0.3">
      <c r="A403" s="114"/>
      <c r="B403" s="114"/>
      <c r="C403" s="127"/>
      <c r="D403" s="128"/>
      <c r="E403" s="128"/>
      <c r="F403" s="129"/>
      <c r="G403" s="197"/>
      <c r="H403" s="114"/>
    </row>
    <row r="404" spans="1:8" ht="16.5" customHeight="1" x14ac:dyDescent="0.3">
      <c r="A404" s="114"/>
      <c r="B404" s="114"/>
      <c r="C404" s="127"/>
      <c r="D404" s="128"/>
      <c r="E404" s="128"/>
      <c r="F404" s="129"/>
      <c r="G404" s="197"/>
      <c r="H404" s="114"/>
    </row>
    <row r="405" spans="1:8" ht="16.5" customHeight="1" x14ac:dyDescent="0.3">
      <c r="A405" s="114"/>
      <c r="B405" s="114"/>
      <c r="C405" s="127"/>
      <c r="D405" s="128"/>
      <c r="E405" s="128"/>
      <c r="F405" s="129"/>
      <c r="G405" s="197"/>
      <c r="H405" s="114"/>
    </row>
    <row r="406" spans="1:8" ht="16.5" customHeight="1" x14ac:dyDescent="0.3">
      <c r="A406" s="114"/>
      <c r="B406" s="114"/>
      <c r="C406" s="127"/>
      <c r="D406" s="128"/>
      <c r="E406" s="128"/>
      <c r="F406" s="129"/>
      <c r="G406" s="197"/>
      <c r="H406" s="114"/>
    </row>
    <row r="407" spans="1:8" ht="16.5" customHeight="1" x14ac:dyDescent="0.3">
      <c r="A407" s="114"/>
      <c r="B407" s="114"/>
      <c r="C407" s="127"/>
      <c r="D407" s="128"/>
      <c r="E407" s="128"/>
      <c r="F407" s="129"/>
      <c r="G407" s="197"/>
      <c r="H407" s="114"/>
    </row>
    <row r="408" spans="1:8" ht="16.5" customHeight="1" x14ac:dyDescent="0.3">
      <c r="A408" s="114"/>
      <c r="B408" s="114"/>
      <c r="C408" s="127"/>
      <c r="D408" s="128"/>
      <c r="E408" s="128"/>
      <c r="F408" s="129"/>
      <c r="G408" s="197"/>
      <c r="H408" s="114"/>
    </row>
    <row r="409" spans="1:8" ht="16.5" customHeight="1" x14ac:dyDescent="0.3">
      <c r="A409" s="114"/>
      <c r="B409" s="114"/>
      <c r="C409" s="127"/>
      <c r="D409" s="128"/>
      <c r="E409" s="128"/>
      <c r="F409" s="129"/>
      <c r="G409" s="197"/>
      <c r="H409" s="114"/>
    </row>
    <row r="410" spans="1:8" ht="16.5" customHeight="1" x14ac:dyDescent="0.3">
      <c r="A410" s="114"/>
      <c r="B410" s="114"/>
      <c r="C410" s="127"/>
      <c r="D410" s="128"/>
      <c r="E410" s="128"/>
      <c r="F410" s="129"/>
      <c r="G410" s="197"/>
      <c r="H410" s="114"/>
    </row>
    <row r="411" spans="1:8" ht="16.5" customHeight="1" x14ac:dyDescent="0.3">
      <c r="A411" s="114"/>
      <c r="B411" s="114"/>
      <c r="C411" s="127"/>
      <c r="D411" s="128"/>
      <c r="E411" s="128"/>
      <c r="F411" s="129"/>
      <c r="G411" s="197"/>
      <c r="H411" s="114"/>
    </row>
    <row r="412" spans="1:8" ht="16.5" customHeight="1" x14ac:dyDescent="0.3">
      <c r="A412" s="114"/>
      <c r="B412" s="114"/>
      <c r="C412" s="127"/>
      <c r="D412" s="128"/>
      <c r="E412" s="128"/>
      <c r="F412" s="129"/>
      <c r="G412" s="197"/>
      <c r="H412" s="114"/>
    </row>
    <row r="413" spans="1:8" ht="16.5" customHeight="1" x14ac:dyDescent="0.3">
      <c r="A413" s="114"/>
      <c r="B413" s="114"/>
      <c r="C413" s="127"/>
      <c r="D413" s="128"/>
      <c r="E413" s="128"/>
      <c r="F413" s="129"/>
      <c r="G413" s="197"/>
      <c r="H413" s="114"/>
    </row>
    <row r="414" spans="1:8" ht="16.5" customHeight="1" x14ac:dyDescent="0.3">
      <c r="A414" s="114"/>
      <c r="B414" s="114"/>
      <c r="C414" s="127"/>
      <c r="D414" s="128"/>
      <c r="E414" s="128"/>
      <c r="F414" s="129"/>
      <c r="G414" s="197"/>
      <c r="H414" s="114"/>
    </row>
    <row r="415" spans="1:8" ht="16.5" customHeight="1" x14ac:dyDescent="0.3">
      <c r="A415" s="114"/>
      <c r="B415" s="114"/>
      <c r="C415" s="127"/>
      <c r="D415" s="128"/>
      <c r="E415" s="128"/>
      <c r="F415" s="129"/>
      <c r="G415" s="197"/>
      <c r="H415" s="114"/>
    </row>
    <row r="416" spans="1:8" ht="16.5" customHeight="1" x14ac:dyDescent="0.3">
      <c r="A416" s="114"/>
      <c r="B416" s="114"/>
      <c r="C416" s="127"/>
      <c r="D416" s="128"/>
      <c r="E416" s="128"/>
      <c r="F416" s="129"/>
      <c r="G416" s="197"/>
      <c r="H416" s="114"/>
    </row>
    <row r="417" spans="1:8" ht="16.5" customHeight="1" x14ac:dyDescent="0.3">
      <c r="A417" s="114"/>
      <c r="B417" s="114"/>
      <c r="C417" s="127"/>
      <c r="D417" s="128"/>
      <c r="E417" s="128"/>
      <c r="F417" s="129"/>
      <c r="G417" s="197"/>
      <c r="H417" s="114"/>
    </row>
    <row r="418" spans="1:8" ht="16.5" customHeight="1" x14ac:dyDescent="0.3">
      <c r="A418" s="114"/>
      <c r="B418" s="114"/>
      <c r="C418" s="127"/>
      <c r="D418" s="128"/>
      <c r="E418" s="128"/>
      <c r="F418" s="129"/>
      <c r="G418" s="197"/>
      <c r="H418" s="114"/>
    </row>
    <row r="419" spans="1:8" ht="16.5" customHeight="1" x14ac:dyDescent="0.3">
      <c r="A419" s="114"/>
      <c r="B419" s="114"/>
      <c r="C419" s="127"/>
      <c r="D419" s="128"/>
      <c r="E419" s="128"/>
      <c r="F419" s="129"/>
      <c r="G419" s="197"/>
      <c r="H419" s="114"/>
    </row>
    <row r="420" spans="1:8" ht="16.5" customHeight="1" x14ac:dyDescent="0.3">
      <c r="A420" s="114"/>
      <c r="B420" s="114"/>
      <c r="C420" s="127"/>
      <c r="D420" s="128"/>
      <c r="E420" s="128"/>
      <c r="F420" s="129"/>
      <c r="G420" s="197"/>
      <c r="H420" s="114"/>
    </row>
    <row r="421" spans="1:8" ht="16.5" customHeight="1" x14ac:dyDescent="0.3">
      <c r="A421" s="114"/>
      <c r="B421" s="114"/>
      <c r="C421" s="127"/>
      <c r="D421" s="128"/>
      <c r="E421" s="128"/>
      <c r="F421" s="129"/>
      <c r="G421" s="197"/>
      <c r="H421" s="114"/>
    </row>
    <row r="422" spans="1:8" ht="16.5" customHeight="1" x14ac:dyDescent="0.3">
      <c r="A422" s="114"/>
      <c r="B422" s="114"/>
      <c r="C422" s="127"/>
      <c r="D422" s="128"/>
      <c r="E422" s="128"/>
      <c r="F422" s="129"/>
      <c r="G422" s="197"/>
      <c r="H422" s="114"/>
    </row>
    <row r="423" spans="1:8" ht="16.5" customHeight="1" x14ac:dyDescent="0.3">
      <c r="A423" s="114"/>
      <c r="B423" s="114"/>
      <c r="C423" s="127"/>
      <c r="D423" s="128"/>
      <c r="E423" s="128"/>
      <c r="F423" s="129"/>
      <c r="G423" s="197"/>
      <c r="H423" s="114"/>
    </row>
    <row r="424" spans="1:8" ht="16.5" customHeight="1" x14ac:dyDescent="0.3">
      <c r="A424" s="114"/>
      <c r="B424" s="114"/>
      <c r="C424" s="127"/>
      <c r="D424" s="128"/>
      <c r="E424" s="128"/>
      <c r="F424" s="129"/>
      <c r="G424" s="197"/>
      <c r="H424" s="114"/>
    </row>
    <row r="425" spans="1:8" ht="16.5" customHeight="1" x14ac:dyDescent="0.3">
      <c r="A425" s="114"/>
      <c r="B425" s="114"/>
      <c r="C425" s="127"/>
      <c r="D425" s="128"/>
      <c r="E425" s="128"/>
      <c r="F425" s="129"/>
      <c r="G425" s="197"/>
      <c r="H425" s="114"/>
    </row>
    <row r="426" spans="1:8" ht="16.5" customHeight="1" x14ac:dyDescent="0.3">
      <c r="A426" s="114"/>
      <c r="B426" s="114"/>
      <c r="C426" s="127"/>
      <c r="D426" s="128"/>
      <c r="E426" s="128"/>
      <c r="F426" s="129"/>
      <c r="G426" s="197"/>
      <c r="H426" s="114"/>
    </row>
    <row r="427" spans="1:8" ht="16.5" customHeight="1" x14ac:dyDescent="0.3">
      <c r="A427" s="114"/>
      <c r="B427" s="114"/>
      <c r="C427" s="127"/>
      <c r="D427" s="128"/>
      <c r="E427" s="128"/>
      <c r="F427" s="129"/>
      <c r="G427" s="197"/>
      <c r="H427" s="114"/>
    </row>
    <row r="428" spans="1:8" ht="16.5" customHeight="1" x14ac:dyDescent="0.3">
      <c r="A428" s="114"/>
      <c r="B428" s="114"/>
      <c r="C428" s="127"/>
      <c r="D428" s="128"/>
      <c r="E428" s="128"/>
      <c r="F428" s="129"/>
      <c r="G428" s="197"/>
      <c r="H428" s="114"/>
    </row>
    <row r="429" spans="1:8" ht="16.5" customHeight="1" x14ac:dyDescent="0.3">
      <c r="A429" s="114"/>
      <c r="B429" s="114"/>
      <c r="C429" s="127"/>
      <c r="D429" s="128"/>
      <c r="E429" s="128"/>
      <c r="F429" s="129"/>
      <c r="G429" s="197"/>
      <c r="H429" s="114"/>
    </row>
    <row r="430" spans="1:8" ht="16.5" customHeight="1" x14ac:dyDescent="0.3">
      <c r="A430" s="114"/>
      <c r="B430" s="114"/>
      <c r="C430" s="127"/>
      <c r="D430" s="128"/>
      <c r="E430" s="128"/>
      <c r="F430" s="129"/>
      <c r="G430" s="197"/>
      <c r="H430" s="114"/>
    </row>
    <row r="431" spans="1:8" ht="16.5" customHeight="1" x14ac:dyDescent="0.3">
      <c r="A431" s="114"/>
      <c r="B431" s="114"/>
      <c r="C431" s="127"/>
      <c r="D431" s="128"/>
      <c r="E431" s="128"/>
      <c r="F431" s="129"/>
      <c r="G431" s="197"/>
      <c r="H431" s="114"/>
    </row>
    <row r="432" spans="1:8" ht="16.5" customHeight="1" x14ac:dyDescent="0.3">
      <c r="A432" s="114"/>
      <c r="B432" s="114"/>
      <c r="C432" s="127"/>
      <c r="D432" s="128"/>
      <c r="E432" s="128"/>
      <c r="F432" s="129"/>
      <c r="G432" s="197"/>
      <c r="H432" s="114"/>
    </row>
    <row r="433" spans="1:8" ht="16.5" customHeight="1" x14ac:dyDescent="0.3">
      <c r="A433" s="114"/>
      <c r="B433" s="114"/>
      <c r="C433" s="127"/>
      <c r="D433" s="128"/>
      <c r="E433" s="128"/>
      <c r="F433" s="129"/>
      <c r="G433" s="197"/>
      <c r="H433" s="114"/>
    </row>
    <row r="434" spans="1:8" ht="16.5" customHeight="1" x14ac:dyDescent="0.3">
      <c r="A434" s="114"/>
      <c r="B434" s="114"/>
      <c r="C434" s="127"/>
      <c r="D434" s="128"/>
      <c r="E434" s="128"/>
      <c r="F434" s="129"/>
      <c r="G434" s="197"/>
      <c r="H434" s="114"/>
    </row>
    <row r="435" spans="1:8" ht="16.5" customHeight="1" x14ac:dyDescent="0.3">
      <c r="A435" s="114"/>
      <c r="B435" s="114"/>
      <c r="C435" s="127"/>
      <c r="D435" s="128"/>
      <c r="E435" s="128"/>
      <c r="F435" s="129"/>
      <c r="G435" s="197"/>
      <c r="H435" s="114"/>
    </row>
    <row r="436" spans="1:8" ht="16.5" customHeight="1" x14ac:dyDescent="0.3">
      <c r="A436" s="114"/>
      <c r="B436" s="114"/>
      <c r="C436" s="127"/>
      <c r="D436" s="128"/>
      <c r="E436" s="128"/>
      <c r="F436" s="129"/>
      <c r="G436" s="197"/>
      <c r="H436" s="114"/>
    </row>
    <row r="437" spans="1:8" ht="16.5" customHeight="1" x14ac:dyDescent="0.3">
      <c r="A437" s="114"/>
      <c r="B437" s="114"/>
      <c r="C437" s="127"/>
      <c r="D437" s="128"/>
      <c r="E437" s="128"/>
      <c r="F437" s="129"/>
      <c r="G437" s="197"/>
      <c r="H437" s="114"/>
    </row>
    <row r="438" spans="1:8" ht="16.5" customHeight="1" x14ac:dyDescent="0.3">
      <c r="A438" s="114"/>
      <c r="B438" s="114"/>
      <c r="C438" s="127"/>
      <c r="D438" s="128"/>
      <c r="E438" s="128"/>
      <c r="F438" s="129"/>
      <c r="G438" s="197"/>
      <c r="H438" s="114"/>
    </row>
    <row r="439" spans="1:8" ht="16.5" customHeight="1" x14ac:dyDescent="0.3">
      <c r="A439" s="114"/>
      <c r="B439" s="114"/>
      <c r="C439" s="127"/>
      <c r="D439" s="128"/>
      <c r="E439" s="128"/>
      <c r="F439" s="129"/>
      <c r="G439" s="197"/>
      <c r="H439" s="114"/>
    </row>
    <row r="440" spans="1:8" ht="16.5" customHeight="1" x14ac:dyDescent="0.3">
      <c r="A440" s="114"/>
      <c r="B440" s="114"/>
      <c r="C440" s="127"/>
      <c r="D440" s="128"/>
      <c r="E440" s="128"/>
      <c r="F440" s="129"/>
      <c r="G440" s="197"/>
      <c r="H440" s="114"/>
    </row>
    <row r="441" spans="1:8" ht="16.5" customHeight="1" x14ac:dyDescent="0.3">
      <c r="A441" s="114"/>
      <c r="B441" s="114"/>
      <c r="C441" s="127"/>
      <c r="D441" s="128"/>
      <c r="E441" s="128"/>
      <c r="F441" s="129"/>
      <c r="G441" s="197"/>
      <c r="H441" s="114"/>
    </row>
    <row r="442" spans="1:8" ht="16.5" customHeight="1" x14ac:dyDescent="0.3">
      <c r="A442" s="114"/>
      <c r="B442" s="114"/>
      <c r="C442" s="127"/>
      <c r="D442" s="128"/>
      <c r="E442" s="128"/>
      <c r="F442" s="129"/>
      <c r="G442" s="197"/>
      <c r="H442" s="114"/>
    </row>
    <row r="443" spans="1:8" ht="16.5" customHeight="1" x14ac:dyDescent="0.3">
      <c r="A443" s="114"/>
      <c r="B443" s="114"/>
      <c r="C443" s="127"/>
      <c r="D443" s="128"/>
      <c r="E443" s="128"/>
      <c r="F443" s="129"/>
      <c r="G443" s="197"/>
      <c r="H443" s="114"/>
    </row>
    <row r="444" spans="1:8" ht="16.5" customHeight="1" x14ac:dyDescent="0.3">
      <c r="A444" s="114"/>
      <c r="B444" s="114"/>
      <c r="C444" s="127"/>
      <c r="D444" s="128"/>
      <c r="E444" s="128"/>
      <c r="F444" s="129"/>
      <c r="G444" s="197"/>
      <c r="H444" s="114"/>
    </row>
    <row r="445" spans="1:8" ht="16.5" customHeight="1" x14ac:dyDescent="0.3">
      <c r="A445" s="114"/>
      <c r="B445" s="114"/>
      <c r="C445" s="127"/>
      <c r="D445" s="128"/>
      <c r="E445" s="128"/>
      <c r="F445" s="129"/>
      <c r="G445" s="197"/>
      <c r="H445" s="114"/>
    </row>
    <row r="446" spans="1:8" ht="16.5" customHeight="1" x14ac:dyDescent="0.3">
      <c r="A446" s="114"/>
      <c r="B446" s="114"/>
      <c r="C446" s="127"/>
      <c r="D446" s="128"/>
      <c r="E446" s="128"/>
      <c r="F446" s="129"/>
      <c r="G446" s="197"/>
      <c r="H446" s="114"/>
    </row>
    <row r="447" spans="1:8" ht="16.5" customHeight="1" x14ac:dyDescent="0.3">
      <c r="A447" s="114"/>
      <c r="B447" s="114"/>
      <c r="C447" s="127"/>
      <c r="D447" s="128"/>
      <c r="E447" s="128"/>
      <c r="F447" s="129"/>
      <c r="G447" s="197"/>
      <c r="H447" s="114"/>
    </row>
    <row r="448" spans="1:8" ht="16.5" customHeight="1" x14ac:dyDescent="0.3">
      <c r="A448" s="114"/>
      <c r="B448" s="114"/>
      <c r="C448" s="127"/>
      <c r="D448" s="128"/>
      <c r="E448" s="128"/>
      <c r="F448" s="129"/>
      <c r="G448" s="197"/>
      <c r="H448" s="114"/>
    </row>
    <row r="449" spans="1:8" ht="16.5" customHeight="1" x14ac:dyDescent="0.3">
      <c r="A449" s="114"/>
      <c r="B449" s="114"/>
      <c r="C449" s="127"/>
      <c r="D449" s="128"/>
      <c r="E449" s="128"/>
      <c r="F449" s="129"/>
      <c r="G449" s="197"/>
      <c r="H449" s="114"/>
    </row>
    <row r="450" spans="1:8" ht="16.5" customHeight="1" x14ac:dyDescent="0.3">
      <c r="A450" s="114"/>
      <c r="B450" s="114"/>
      <c r="C450" s="127"/>
      <c r="D450" s="128"/>
      <c r="E450" s="128"/>
      <c r="F450" s="129"/>
      <c r="G450" s="197"/>
      <c r="H450" s="114"/>
    </row>
    <row r="451" spans="1:8" ht="16.5" customHeight="1" x14ac:dyDescent="0.3">
      <c r="A451" s="114"/>
      <c r="B451" s="114"/>
      <c r="C451" s="127"/>
      <c r="D451" s="128"/>
      <c r="E451" s="128"/>
      <c r="F451" s="129"/>
      <c r="G451" s="197"/>
      <c r="H451" s="114"/>
    </row>
    <row r="452" spans="1:8" ht="16.5" customHeight="1" x14ac:dyDescent="0.3">
      <c r="A452" s="114"/>
      <c r="B452" s="114"/>
      <c r="C452" s="127"/>
      <c r="D452" s="128"/>
      <c r="E452" s="128"/>
      <c r="F452" s="129"/>
      <c r="G452" s="197"/>
      <c r="H452" s="114"/>
    </row>
    <row r="453" spans="1:8" ht="16.5" customHeight="1" x14ac:dyDescent="0.3">
      <c r="A453" s="114"/>
      <c r="B453" s="114"/>
      <c r="C453" s="127"/>
      <c r="D453" s="128"/>
      <c r="E453" s="128"/>
      <c r="F453" s="129"/>
      <c r="G453" s="197"/>
      <c r="H453" s="114"/>
    </row>
    <row r="454" spans="1:8" ht="16.5" customHeight="1" x14ac:dyDescent="0.3">
      <c r="A454" s="114"/>
      <c r="B454" s="114"/>
      <c r="C454" s="127"/>
      <c r="D454" s="128"/>
      <c r="E454" s="128"/>
      <c r="F454" s="129"/>
      <c r="G454" s="197"/>
      <c r="H454" s="114"/>
    </row>
    <row r="455" spans="1:8" ht="16.5" customHeight="1" x14ac:dyDescent="0.3">
      <c r="A455" s="114"/>
      <c r="B455" s="114"/>
      <c r="C455" s="127"/>
      <c r="D455" s="128"/>
      <c r="E455" s="128"/>
      <c r="F455" s="129"/>
      <c r="G455" s="197"/>
      <c r="H455" s="114"/>
    </row>
    <row r="456" spans="1:8" ht="16.5" customHeight="1" x14ac:dyDescent="0.3">
      <c r="A456" s="114"/>
      <c r="B456" s="114"/>
      <c r="C456" s="127"/>
      <c r="D456" s="128"/>
      <c r="E456" s="128"/>
      <c r="F456" s="129"/>
      <c r="G456" s="197"/>
      <c r="H456" s="114"/>
    </row>
    <row r="457" spans="1:8" ht="16.5" customHeight="1" x14ac:dyDescent="0.3">
      <c r="A457" s="114"/>
      <c r="B457" s="114"/>
      <c r="C457" s="127"/>
      <c r="D457" s="128"/>
      <c r="E457" s="128"/>
      <c r="F457" s="129"/>
      <c r="G457" s="197"/>
      <c r="H457" s="114"/>
    </row>
    <row r="458" spans="1:8" ht="16.5" customHeight="1" x14ac:dyDescent="0.3">
      <c r="A458" s="114"/>
      <c r="B458" s="114"/>
      <c r="C458" s="127"/>
      <c r="D458" s="128"/>
      <c r="E458" s="128"/>
      <c r="F458" s="129"/>
      <c r="G458" s="197"/>
      <c r="H458" s="114"/>
    </row>
    <row r="459" spans="1:8" ht="16.5" customHeight="1" x14ac:dyDescent="0.3">
      <c r="A459" s="114"/>
      <c r="B459" s="114"/>
      <c r="C459" s="127"/>
      <c r="D459" s="128"/>
      <c r="E459" s="128"/>
      <c r="F459" s="129"/>
      <c r="G459" s="197"/>
      <c r="H459" s="114"/>
    </row>
    <row r="460" spans="1:8" ht="16.5" customHeight="1" x14ac:dyDescent="0.3">
      <c r="A460" s="114"/>
      <c r="B460" s="114"/>
      <c r="C460" s="127"/>
      <c r="D460" s="128"/>
      <c r="E460" s="128"/>
      <c r="F460" s="129"/>
      <c r="G460" s="197"/>
      <c r="H460" s="114"/>
    </row>
    <row r="461" spans="1:8" ht="16.5" customHeight="1" x14ac:dyDescent="0.3">
      <c r="A461" s="114"/>
      <c r="B461" s="114"/>
      <c r="C461" s="127"/>
      <c r="D461" s="128"/>
      <c r="E461" s="128"/>
      <c r="F461" s="129"/>
      <c r="G461" s="197"/>
      <c r="H461" s="114"/>
    </row>
    <row r="462" spans="1:8" ht="16.5" customHeight="1" x14ac:dyDescent="0.3">
      <c r="A462" s="114"/>
      <c r="B462" s="114"/>
      <c r="C462" s="127"/>
      <c r="D462" s="128"/>
      <c r="E462" s="128"/>
      <c r="F462" s="129"/>
      <c r="G462" s="197"/>
      <c r="H462" s="114"/>
    </row>
    <row r="463" spans="1:8" ht="16.5" customHeight="1" x14ac:dyDescent="0.3">
      <c r="A463" s="114"/>
      <c r="B463" s="114"/>
      <c r="C463" s="127"/>
      <c r="D463" s="128"/>
      <c r="E463" s="128"/>
      <c r="F463" s="129"/>
      <c r="G463" s="197"/>
      <c r="H463" s="114"/>
    </row>
    <row r="464" spans="1:8" ht="16.5" customHeight="1" x14ac:dyDescent="0.3">
      <c r="A464" s="114"/>
      <c r="B464" s="114"/>
      <c r="C464" s="127"/>
      <c r="D464" s="128"/>
      <c r="E464" s="128"/>
      <c r="F464" s="129"/>
      <c r="G464" s="197"/>
      <c r="H464" s="114"/>
    </row>
    <row r="465" spans="1:8" ht="16.5" customHeight="1" x14ac:dyDescent="0.3">
      <c r="A465" s="114"/>
      <c r="B465" s="114"/>
      <c r="C465" s="127"/>
      <c r="D465" s="128"/>
      <c r="E465" s="128"/>
      <c r="F465" s="129"/>
      <c r="G465" s="197"/>
      <c r="H465" s="114"/>
    </row>
    <row r="466" spans="1:8" ht="16.5" customHeight="1" x14ac:dyDescent="0.3">
      <c r="A466" s="114"/>
      <c r="B466" s="114"/>
      <c r="C466" s="127"/>
      <c r="D466" s="128"/>
      <c r="E466" s="128"/>
      <c r="F466" s="129"/>
      <c r="G466" s="197"/>
      <c r="H466" s="114"/>
    </row>
    <row r="467" spans="1:8" ht="16.5" customHeight="1" x14ac:dyDescent="0.3">
      <c r="A467" s="114"/>
      <c r="B467" s="114"/>
      <c r="C467" s="127"/>
      <c r="D467" s="128"/>
      <c r="E467" s="128"/>
      <c r="F467" s="129"/>
      <c r="G467" s="197"/>
      <c r="H467" s="114"/>
    </row>
    <row r="468" spans="1:8" ht="16.5" customHeight="1" x14ac:dyDescent="0.3">
      <c r="A468" s="114"/>
      <c r="B468" s="114"/>
      <c r="C468" s="127"/>
      <c r="D468" s="128"/>
      <c r="E468" s="128"/>
      <c r="F468" s="129"/>
      <c r="G468" s="197"/>
      <c r="H468" s="114"/>
    </row>
    <row r="469" spans="1:8" ht="16.5" customHeight="1" x14ac:dyDescent="0.3">
      <c r="A469" s="114"/>
      <c r="B469" s="114"/>
      <c r="C469" s="127"/>
      <c r="D469" s="128"/>
      <c r="E469" s="128"/>
      <c r="F469" s="129"/>
      <c r="G469" s="197"/>
      <c r="H469" s="114"/>
    </row>
    <row r="470" spans="1:8" ht="16.5" customHeight="1" x14ac:dyDescent="0.3">
      <c r="A470" s="114"/>
      <c r="B470" s="114"/>
      <c r="C470" s="127"/>
      <c r="D470" s="128"/>
      <c r="E470" s="128"/>
      <c r="F470" s="129"/>
      <c r="G470" s="197"/>
      <c r="H470" s="114"/>
    </row>
    <row r="471" spans="1:8" ht="16.5" customHeight="1" x14ac:dyDescent="0.3">
      <c r="A471" s="114"/>
      <c r="B471" s="114"/>
      <c r="C471" s="127"/>
      <c r="D471" s="128"/>
      <c r="E471" s="128"/>
      <c r="F471" s="129"/>
      <c r="G471" s="197"/>
      <c r="H471" s="114"/>
    </row>
    <row r="472" spans="1:8" ht="16.5" customHeight="1" x14ac:dyDescent="0.3">
      <c r="A472" s="114"/>
      <c r="B472" s="114"/>
      <c r="C472" s="127"/>
      <c r="D472" s="128"/>
      <c r="E472" s="128"/>
      <c r="F472" s="129"/>
      <c r="G472" s="197"/>
      <c r="H472" s="114"/>
    </row>
    <row r="473" spans="1:8" ht="16.5" customHeight="1" x14ac:dyDescent="0.3">
      <c r="A473" s="114"/>
      <c r="B473" s="114"/>
      <c r="C473" s="127"/>
      <c r="D473" s="128"/>
      <c r="E473" s="128"/>
      <c r="F473" s="129"/>
      <c r="G473" s="197"/>
      <c r="H473" s="114"/>
    </row>
    <row r="474" spans="1:8" ht="16.5" customHeight="1" x14ac:dyDescent="0.3">
      <c r="A474" s="114"/>
      <c r="B474" s="114"/>
      <c r="C474" s="127"/>
      <c r="D474" s="128"/>
      <c r="E474" s="128"/>
      <c r="F474" s="129"/>
      <c r="G474" s="197"/>
      <c r="H474" s="114"/>
    </row>
    <row r="475" spans="1:8" ht="16.5" customHeight="1" x14ac:dyDescent="0.3">
      <c r="A475" s="114"/>
      <c r="B475" s="114"/>
      <c r="C475" s="127"/>
      <c r="D475" s="128"/>
      <c r="E475" s="128"/>
      <c r="F475" s="129"/>
      <c r="G475" s="197"/>
      <c r="H475" s="114"/>
    </row>
    <row r="476" spans="1:8" ht="16.5" customHeight="1" x14ac:dyDescent="0.3">
      <c r="A476" s="114"/>
      <c r="B476" s="114"/>
      <c r="C476" s="127"/>
      <c r="D476" s="128"/>
      <c r="E476" s="128"/>
      <c r="F476" s="129"/>
      <c r="G476" s="197"/>
      <c r="H476" s="114"/>
    </row>
    <row r="477" spans="1:8" ht="16.5" customHeight="1" x14ac:dyDescent="0.3">
      <c r="A477" s="114"/>
      <c r="B477" s="114"/>
      <c r="C477" s="127"/>
      <c r="D477" s="128"/>
      <c r="E477" s="128"/>
      <c r="F477" s="129"/>
      <c r="G477" s="197"/>
      <c r="H477" s="114"/>
    </row>
    <row r="478" spans="1:8" ht="16.5" customHeight="1" x14ac:dyDescent="0.3">
      <c r="A478" s="114"/>
      <c r="B478" s="114"/>
      <c r="C478" s="127"/>
      <c r="D478" s="128"/>
      <c r="E478" s="128"/>
      <c r="F478" s="129"/>
      <c r="G478" s="197"/>
      <c r="H478" s="114"/>
    </row>
    <row r="479" spans="1:8" ht="16.5" customHeight="1" x14ac:dyDescent="0.3">
      <c r="A479" s="114"/>
      <c r="B479" s="114"/>
      <c r="C479" s="127"/>
      <c r="D479" s="128"/>
      <c r="E479" s="128"/>
      <c r="F479" s="129"/>
      <c r="G479" s="197"/>
      <c r="H479" s="114"/>
    </row>
    <row r="480" spans="1:8" ht="16.5" customHeight="1" x14ac:dyDescent="0.3">
      <c r="A480" s="114"/>
      <c r="B480" s="114"/>
      <c r="C480" s="127"/>
      <c r="D480" s="128"/>
      <c r="E480" s="128"/>
      <c r="F480" s="129"/>
      <c r="G480" s="197"/>
      <c r="H480" s="114"/>
    </row>
    <row r="481" spans="1:8" ht="16.5" customHeight="1" x14ac:dyDescent="0.3">
      <c r="A481" s="114"/>
      <c r="B481" s="114"/>
      <c r="C481" s="127"/>
      <c r="D481" s="128"/>
      <c r="E481" s="128"/>
      <c r="F481" s="129"/>
      <c r="G481" s="197"/>
      <c r="H481" s="114"/>
    </row>
    <row r="482" spans="1:8" ht="16.5" customHeight="1" x14ac:dyDescent="0.3">
      <c r="A482" s="114"/>
      <c r="B482" s="114"/>
      <c r="C482" s="127"/>
      <c r="D482" s="128"/>
      <c r="E482" s="128"/>
      <c r="F482" s="129"/>
      <c r="G482" s="197"/>
      <c r="H482" s="114"/>
    </row>
    <row r="483" spans="1:8" ht="16.5" customHeight="1" x14ac:dyDescent="0.3">
      <c r="A483" s="114"/>
      <c r="B483" s="114"/>
      <c r="C483" s="127"/>
      <c r="D483" s="128"/>
      <c r="E483" s="128"/>
      <c r="F483" s="129"/>
      <c r="G483" s="197"/>
      <c r="H483" s="114"/>
    </row>
    <row r="484" spans="1:8" ht="16.5" customHeight="1" x14ac:dyDescent="0.3">
      <c r="A484" s="114"/>
      <c r="B484" s="114"/>
      <c r="C484" s="127"/>
      <c r="D484" s="128"/>
      <c r="E484" s="128"/>
      <c r="F484" s="129"/>
      <c r="G484" s="197"/>
      <c r="H484" s="114"/>
    </row>
    <row r="485" spans="1:8" ht="16.5" customHeight="1" x14ac:dyDescent="0.3">
      <c r="A485" s="114"/>
      <c r="B485" s="114"/>
      <c r="C485" s="127"/>
      <c r="D485" s="128"/>
      <c r="E485" s="128"/>
      <c r="F485" s="129"/>
      <c r="G485" s="197"/>
      <c r="H485" s="114"/>
    </row>
    <row r="486" spans="1:8" ht="16.5" customHeight="1" x14ac:dyDescent="0.3">
      <c r="A486" s="114"/>
      <c r="B486" s="114"/>
      <c r="C486" s="127"/>
      <c r="D486" s="128"/>
      <c r="E486" s="128"/>
      <c r="F486" s="129"/>
      <c r="G486" s="197"/>
      <c r="H486" s="114"/>
    </row>
    <row r="487" spans="1:8" ht="16.5" customHeight="1" x14ac:dyDescent="0.3">
      <c r="A487" s="114"/>
      <c r="B487" s="114"/>
      <c r="C487" s="127"/>
      <c r="D487" s="128"/>
      <c r="E487" s="128"/>
      <c r="F487" s="129"/>
      <c r="G487" s="197"/>
      <c r="H487" s="114"/>
    </row>
    <row r="488" spans="1:8" ht="16.5" customHeight="1" x14ac:dyDescent="0.3">
      <c r="A488" s="114"/>
      <c r="B488" s="114"/>
      <c r="C488" s="127"/>
      <c r="D488" s="128"/>
      <c r="E488" s="128"/>
      <c r="F488" s="129"/>
      <c r="G488" s="197"/>
      <c r="H488" s="114"/>
    </row>
    <row r="489" spans="1:8" ht="16.5" customHeight="1" x14ac:dyDescent="0.3">
      <c r="A489" s="114"/>
      <c r="B489" s="114"/>
      <c r="C489" s="127"/>
      <c r="D489" s="128"/>
      <c r="E489" s="128"/>
      <c r="F489" s="129"/>
      <c r="G489" s="197"/>
      <c r="H489" s="114"/>
    </row>
    <row r="490" spans="1:8" ht="16.5" customHeight="1" x14ac:dyDescent="0.3">
      <c r="A490" s="114"/>
      <c r="B490" s="114"/>
      <c r="C490" s="127"/>
      <c r="D490" s="128"/>
      <c r="E490" s="128"/>
      <c r="F490" s="129"/>
      <c r="G490" s="197"/>
      <c r="H490" s="114"/>
    </row>
    <row r="491" spans="1:8" ht="16.5" customHeight="1" x14ac:dyDescent="0.3">
      <c r="A491" s="114"/>
      <c r="B491" s="114"/>
      <c r="C491" s="127"/>
      <c r="D491" s="128"/>
      <c r="E491" s="128"/>
      <c r="F491" s="129"/>
      <c r="G491" s="197"/>
      <c r="H491" s="114"/>
    </row>
    <row r="492" spans="1:8" ht="16.5" customHeight="1" x14ac:dyDescent="0.3">
      <c r="A492" s="114"/>
      <c r="B492" s="114"/>
      <c r="C492" s="127"/>
      <c r="D492" s="128"/>
      <c r="E492" s="128"/>
      <c r="F492" s="129"/>
      <c r="G492" s="197"/>
      <c r="H492" s="114"/>
    </row>
    <row r="493" spans="1:8" ht="16.5" customHeight="1" x14ac:dyDescent="0.3">
      <c r="A493" s="114"/>
      <c r="B493" s="114"/>
      <c r="C493" s="127"/>
      <c r="D493" s="128"/>
      <c r="E493" s="128"/>
      <c r="F493" s="129"/>
      <c r="G493" s="197"/>
      <c r="H493" s="114"/>
    </row>
    <row r="494" spans="1:8" ht="16.5" customHeight="1" x14ac:dyDescent="0.3">
      <c r="A494" s="114"/>
      <c r="B494" s="114"/>
      <c r="C494" s="127"/>
      <c r="D494" s="128"/>
      <c r="E494" s="128"/>
      <c r="F494" s="129"/>
      <c r="G494" s="197"/>
      <c r="H494" s="114"/>
    </row>
    <row r="495" spans="1:8" ht="16.5" customHeight="1" x14ac:dyDescent="0.3">
      <c r="A495" s="114"/>
      <c r="B495" s="114"/>
      <c r="C495" s="127"/>
      <c r="D495" s="128"/>
      <c r="E495" s="128"/>
      <c r="F495" s="129"/>
      <c r="G495" s="197"/>
      <c r="H495" s="114"/>
    </row>
    <row r="496" spans="1:8" ht="16.5" customHeight="1" x14ac:dyDescent="0.3">
      <c r="A496" s="114"/>
      <c r="B496" s="114"/>
      <c r="C496" s="127"/>
      <c r="D496" s="128"/>
      <c r="E496" s="128"/>
      <c r="F496" s="129"/>
      <c r="G496" s="197"/>
      <c r="H496" s="114"/>
    </row>
    <row r="497" spans="1:8" ht="16.5" customHeight="1" x14ac:dyDescent="0.3">
      <c r="A497" s="114"/>
      <c r="B497" s="114"/>
      <c r="C497" s="127"/>
      <c r="D497" s="128"/>
      <c r="E497" s="128"/>
      <c r="F497" s="129"/>
      <c r="G497" s="197"/>
      <c r="H497" s="114"/>
    </row>
    <row r="498" spans="1:8" ht="16.5" customHeight="1" x14ac:dyDescent="0.3">
      <c r="A498" s="114"/>
      <c r="B498" s="114"/>
      <c r="C498" s="127"/>
      <c r="D498" s="128"/>
      <c r="E498" s="128"/>
      <c r="F498" s="129"/>
      <c r="G498" s="197"/>
      <c r="H498" s="114"/>
    </row>
    <row r="499" spans="1:8" ht="16.5" customHeight="1" x14ac:dyDescent="0.3">
      <c r="A499" s="114"/>
      <c r="B499" s="114"/>
      <c r="C499" s="127"/>
      <c r="D499" s="128"/>
      <c r="E499" s="128"/>
      <c r="F499" s="129"/>
      <c r="G499" s="197"/>
      <c r="H499" s="114"/>
    </row>
    <row r="500" spans="1:8" ht="16.5" customHeight="1" x14ac:dyDescent="0.3">
      <c r="A500" s="114"/>
      <c r="B500" s="114"/>
      <c r="C500" s="127"/>
      <c r="D500" s="128"/>
      <c r="E500" s="128"/>
      <c r="F500" s="129"/>
      <c r="G500" s="197"/>
      <c r="H500" s="114"/>
    </row>
    <row r="501" spans="1:8" ht="16.5" customHeight="1" x14ac:dyDescent="0.3">
      <c r="A501" s="114"/>
      <c r="B501" s="114"/>
      <c r="C501" s="127"/>
      <c r="D501" s="128"/>
      <c r="E501" s="128"/>
      <c r="F501" s="129"/>
      <c r="G501" s="197"/>
      <c r="H501" s="114"/>
    </row>
    <row r="502" spans="1:8" ht="16.5" customHeight="1" x14ac:dyDescent="0.3">
      <c r="A502" s="114"/>
      <c r="B502" s="114"/>
      <c r="C502" s="127"/>
      <c r="D502" s="128"/>
      <c r="E502" s="128"/>
      <c r="F502" s="129"/>
      <c r="G502" s="197"/>
      <c r="H502" s="114"/>
    </row>
    <row r="503" spans="1:8" ht="16.5" customHeight="1" x14ac:dyDescent="0.3">
      <c r="A503" s="114"/>
      <c r="B503" s="114"/>
      <c r="C503" s="127"/>
      <c r="D503" s="128"/>
      <c r="E503" s="128"/>
      <c r="F503" s="129"/>
      <c r="G503" s="197"/>
      <c r="H503" s="114"/>
    </row>
    <row r="504" spans="1:8" ht="16.5" customHeight="1" x14ac:dyDescent="0.3">
      <c r="A504" s="114"/>
      <c r="B504" s="114"/>
      <c r="C504" s="127"/>
      <c r="D504" s="128"/>
      <c r="E504" s="128"/>
      <c r="F504" s="129"/>
      <c r="G504" s="197"/>
      <c r="H504" s="114"/>
    </row>
    <row r="505" spans="1:8" ht="16.5" customHeight="1" x14ac:dyDescent="0.3">
      <c r="A505" s="114"/>
      <c r="B505" s="114"/>
      <c r="C505" s="127"/>
      <c r="D505" s="128"/>
      <c r="E505" s="128"/>
      <c r="F505" s="129"/>
      <c r="G505" s="197"/>
      <c r="H505" s="114"/>
    </row>
    <row r="506" spans="1:8" ht="16.5" customHeight="1" x14ac:dyDescent="0.3">
      <c r="A506" s="114"/>
      <c r="B506" s="114"/>
      <c r="C506" s="127"/>
      <c r="D506" s="128"/>
      <c r="E506" s="128"/>
      <c r="F506" s="129"/>
      <c r="G506" s="197"/>
      <c r="H506" s="114"/>
    </row>
    <row r="507" spans="1:8" ht="16.5" customHeight="1" x14ac:dyDescent="0.3">
      <c r="A507" s="114"/>
      <c r="B507" s="114"/>
      <c r="C507" s="127"/>
      <c r="D507" s="128"/>
      <c r="E507" s="128"/>
      <c r="F507" s="129"/>
      <c r="G507" s="197"/>
      <c r="H507" s="114"/>
    </row>
    <row r="508" spans="1:8" ht="16.5" customHeight="1" x14ac:dyDescent="0.3">
      <c r="A508" s="114"/>
      <c r="B508" s="114"/>
      <c r="C508" s="127"/>
      <c r="D508" s="128"/>
      <c r="E508" s="128"/>
      <c r="F508" s="129"/>
      <c r="G508" s="197"/>
      <c r="H508" s="114"/>
    </row>
    <row r="509" spans="1:8" ht="16.5" customHeight="1" x14ac:dyDescent="0.3">
      <c r="A509" s="114"/>
      <c r="B509" s="114"/>
      <c r="C509" s="127"/>
      <c r="D509" s="128"/>
      <c r="E509" s="128"/>
      <c r="F509" s="129"/>
      <c r="G509" s="197"/>
      <c r="H509" s="114"/>
    </row>
    <row r="510" spans="1:8" ht="16.5" customHeight="1" x14ac:dyDescent="0.3">
      <c r="A510" s="114"/>
      <c r="B510" s="114"/>
      <c r="C510" s="127"/>
      <c r="D510" s="128"/>
      <c r="E510" s="128"/>
      <c r="F510" s="129"/>
      <c r="G510" s="197"/>
      <c r="H510" s="114"/>
    </row>
    <row r="511" spans="1:8" ht="16.5" customHeight="1" x14ac:dyDescent="0.3">
      <c r="A511" s="114"/>
      <c r="B511" s="114"/>
      <c r="C511" s="127"/>
      <c r="D511" s="128"/>
      <c r="E511" s="128"/>
      <c r="F511" s="129"/>
      <c r="G511" s="197"/>
      <c r="H511" s="114"/>
    </row>
    <row r="512" spans="1:8" ht="16.5" customHeight="1" x14ac:dyDescent="0.3">
      <c r="A512" s="114"/>
      <c r="B512" s="114"/>
      <c r="C512" s="127"/>
      <c r="D512" s="128"/>
      <c r="E512" s="128"/>
      <c r="F512" s="129"/>
      <c r="G512" s="197"/>
      <c r="H512" s="114"/>
    </row>
    <row r="513" spans="1:8" ht="16.5" customHeight="1" x14ac:dyDescent="0.3">
      <c r="A513" s="114"/>
      <c r="B513" s="114"/>
      <c r="C513" s="127"/>
      <c r="D513" s="128"/>
      <c r="E513" s="128"/>
      <c r="F513" s="129"/>
      <c r="G513" s="197"/>
      <c r="H513" s="114"/>
    </row>
    <row r="514" spans="1:8" ht="16.5" customHeight="1" x14ac:dyDescent="0.3">
      <c r="A514" s="114"/>
      <c r="B514" s="114"/>
      <c r="C514" s="127"/>
      <c r="D514" s="128"/>
      <c r="E514" s="128"/>
      <c r="F514" s="129"/>
      <c r="G514" s="197"/>
      <c r="H514" s="114"/>
    </row>
    <row r="515" spans="1:8" ht="16.5" customHeight="1" x14ac:dyDescent="0.3">
      <c r="A515" s="114"/>
      <c r="B515" s="114"/>
      <c r="C515" s="127"/>
      <c r="D515" s="128"/>
      <c r="E515" s="128"/>
      <c r="F515" s="129"/>
      <c r="G515" s="197"/>
      <c r="H515" s="114"/>
    </row>
    <row r="516" spans="1:8" ht="16.5" customHeight="1" x14ac:dyDescent="0.3">
      <c r="A516" s="114"/>
      <c r="B516" s="114"/>
      <c r="C516" s="127"/>
      <c r="D516" s="128"/>
      <c r="E516" s="128"/>
      <c r="F516" s="129"/>
      <c r="G516" s="197"/>
      <c r="H516" s="114"/>
    </row>
    <row r="517" spans="1:8" ht="16.5" customHeight="1" x14ac:dyDescent="0.3">
      <c r="A517" s="114"/>
      <c r="B517" s="114"/>
      <c r="C517" s="127"/>
      <c r="D517" s="128"/>
      <c r="E517" s="128"/>
      <c r="F517" s="129"/>
      <c r="G517" s="197"/>
      <c r="H517" s="114"/>
    </row>
    <row r="518" spans="1:8" ht="16.5" customHeight="1" x14ac:dyDescent="0.3">
      <c r="A518" s="114"/>
      <c r="B518" s="114"/>
      <c r="C518" s="127"/>
      <c r="D518" s="128"/>
      <c r="E518" s="128"/>
      <c r="F518" s="129"/>
      <c r="G518" s="197"/>
      <c r="H518" s="114"/>
    </row>
    <row r="519" spans="1:8" ht="16.5" customHeight="1" x14ac:dyDescent="0.3">
      <c r="A519" s="114"/>
      <c r="B519" s="114"/>
      <c r="C519" s="127"/>
      <c r="D519" s="128"/>
      <c r="E519" s="128"/>
      <c r="F519" s="129"/>
      <c r="G519" s="197"/>
      <c r="H519" s="114"/>
    </row>
    <row r="520" spans="1:8" ht="16.5" customHeight="1" x14ac:dyDescent="0.3">
      <c r="A520" s="114"/>
      <c r="B520" s="114"/>
      <c r="C520" s="127"/>
      <c r="D520" s="128"/>
      <c r="E520" s="128"/>
      <c r="F520" s="129"/>
      <c r="G520" s="197"/>
      <c r="H520" s="114"/>
    </row>
    <row r="521" spans="1:8" ht="16.5" customHeight="1" x14ac:dyDescent="0.3">
      <c r="A521" s="114"/>
      <c r="B521" s="114"/>
      <c r="C521" s="127"/>
      <c r="D521" s="128"/>
      <c r="E521" s="128"/>
      <c r="F521" s="129"/>
      <c r="G521" s="197"/>
      <c r="H521" s="114"/>
    </row>
    <row r="522" spans="1:8" ht="16.5" customHeight="1" x14ac:dyDescent="0.3">
      <c r="A522" s="114"/>
      <c r="B522" s="114"/>
      <c r="C522" s="127"/>
      <c r="D522" s="128"/>
      <c r="E522" s="128"/>
      <c r="F522" s="129"/>
      <c r="G522" s="197"/>
      <c r="H522" s="114"/>
    </row>
    <row r="523" spans="1:8" ht="16.5" customHeight="1" x14ac:dyDescent="0.3">
      <c r="A523" s="114"/>
      <c r="B523" s="114"/>
      <c r="C523" s="127"/>
      <c r="D523" s="128"/>
      <c r="E523" s="128"/>
      <c r="F523" s="129"/>
      <c r="G523" s="197"/>
      <c r="H523" s="114"/>
    </row>
    <row r="524" spans="1:8" ht="16.5" customHeight="1" x14ac:dyDescent="0.3">
      <c r="A524" s="114"/>
      <c r="B524" s="114"/>
      <c r="C524" s="127"/>
      <c r="D524" s="128"/>
      <c r="E524" s="128"/>
      <c r="F524" s="129"/>
      <c r="G524" s="197"/>
      <c r="H524" s="114"/>
    </row>
    <row r="525" spans="1:8" ht="16.5" customHeight="1" x14ac:dyDescent="0.3">
      <c r="A525" s="114"/>
      <c r="B525" s="114"/>
      <c r="C525" s="127"/>
      <c r="D525" s="128"/>
      <c r="E525" s="128"/>
      <c r="F525" s="129"/>
      <c r="G525" s="197"/>
      <c r="H525" s="114"/>
    </row>
    <row r="526" spans="1:8" ht="16.5" customHeight="1" x14ac:dyDescent="0.3">
      <c r="A526" s="114"/>
      <c r="B526" s="114"/>
      <c r="C526" s="127"/>
      <c r="D526" s="128"/>
      <c r="E526" s="128"/>
      <c r="F526" s="129"/>
      <c r="G526" s="197"/>
      <c r="H526" s="114"/>
    </row>
    <row r="527" spans="1:8" ht="16.5" customHeight="1" x14ac:dyDescent="0.3">
      <c r="A527" s="114"/>
      <c r="B527" s="114"/>
      <c r="C527" s="127"/>
      <c r="D527" s="128"/>
      <c r="E527" s="128"/>
      <c r="F527" s="129"/>
      <c r="G527" s="197"/>
      <c r="H527" s="114"/>
    </row>
    <row r="528" spans="1:8" ht="16.5" customHeight="1" x14ac:dyDescent="0.3">
      <c r="A528" s="114"/>
      <c r="B528" s="114"/>
      <c r="C528" s="127"/>
      <c r="D528" s="128"/>
      <c r="E528" s="128"/>
      <c r="F528" s="129"/>
      <c r="G528" s="197"/>
      <c r="H528" s="114"/>
    </row>
    <row r="529" spans="1:8" ht="16.5" customHeight="1" x14ac:dyDescent="0.3">
      <c r="A529" s="114"/>
      <c r="B529" s="114"/>
      <c r="C529" s="127"/>
      <c r="D529" s="128"/>
      <c r="E529" s="128"/>
      <c r="F529" s="129"/>
      <c r="G529" s="197"/>
      <c r="H529" s="114"/>
    </row>
    <row r="530" spans="1:8" ht="16.5" customHeight="1" x14ac:dyDescent="0.3">
      <c r="A530" s="114"/>
      <c r="B530" s="114"/>
      <c r="C530" s="127"/>
      <c r="D530" s="128"/>
      <c r="E530" s="128"/>
      <c r="F530" s="129"/>
      <c r="G530" s="197"/>
      <c r="H530" s="114"/>
    </row>
    <row r="531" spans="1:8" ht="16.5" customHeight="1" x14ac:dyDescent="0.3">
      <c r="A531" s="114"/>
      <c r="B531" s="114"/>
      <c r="C531" s="127"/>
      <c r="D531" s="128"/>
      <c r="E531" s="128"/>
      <c r="F531" s="129"/>
      <c r="G531" s="197"/>
      <c r="H531" s="114"/>
    </row>
    <row r="532" spans="1:8" ht="16.5" customHeight="1" x14ac:dyDescent="0.3">
      <c r="A532" s="114"/>
      <c r="B532" s="114"/>
      <c r="C532" s="127"/>
      <c r="D532" s="128"/>
      <c r="E532" s="128"/>
      <c r="F532" s="129"/>
      <c r="G532" s="197"/>
      <c r="H532" s="114"/>
    </row>
    <row r="533" spans="1:8" ht="16.5" customHeight="1" x14ac:dyDescent="0.3">
      <c r="A533" s="114"/>
      <c r="B533" s="114"/>
      <c r="C533" s="127"/>
      <c r="D533" s="128"/>
      <c r="E533" s="128"/>
      <c r="F533" s="129"/>
      <c r="G533" s="197"/>
      <c r="H533" s="114"/>
    </row>
    <row r="534" spans="1:8" ht="16.5" customHeight="1" x14ac:dyDescent="0.3">
      <c r="A534" s="114"/>
      <c r="B534" s="114"/>
      <c r="C534" s="127"/>
      <c r="D534" s="128"/>
      <c r="E534" s="128"/>
      <c r="F534" s="129"/>
      <c r="G534" s="197"/>
      <c r="H534" s="114"/>
    </row>
    <row r="535" spans="1:8" ht="16.5" customHeight="1" x14ac:dyDescent="0.3">
      <c r="A535" s="114"/>
      <c r="B535" s="114"/>
      <c r="C535" s="127"/>
      <c r="D535" s="128"/>
      <c r="E535" s="128"/>
      <c r="F535" s="129"/>
      <c r="G535" s="197"/>
      <c r="H535" s="114"/>
    </row>
    <row r="536" spans="1:8" ht="16.5" customHeight="1" x14ac:dyDescent="0.3">
      <c r="A536" s="114"/>
      <c r="B536" s="114"/>
      <c r="C536" s="127"/>
      <c r="D536" s="128"/>
      <c r="E536" s="128"/>
      <c r="F536" s="129"/>
      <c r="G536" s="197"/>
      <c r="H536" s="114"/>
    </row>
    <row r="537" spans="1:8" ht="16.5" customHeight="1" x14ac:dyDescent="0.3">
      <c r="A537" s="114"/>
      <c r="B537" s="114"/>
      <c r="C537" s="127"/>
      <c r="D537" s="128"/>
      <c r="E537" s="128"/>
      <c r="F537" s="129"/>
      <c r="G537" s="197"/>
      <c r="H537" s="114"/>
    </row>
    <row r="538" spans="1:8" ht="16.5" customHeight="1" x14ac:dyDescent="0.3">
      <c r="A538" s="114"/>
      <c r="B538" s="114"/>
      <c r="C538" s="127"/>
      <c r="D538" s="128"/>
      <c r="E538" s="128"/>
      <c r="F538" s="129"/>
      <c r="G538" s="197"/>
      <c r="H538" s="114"/>
    </row>
    <row r="539" spans="1:8" ht="16.5" customHeight="1" x14ac:dyDescent="0.3">
      <c r="A539" s="114"/>
      <c r="B539" s="114"/>
      <c r="C539" s="127"/>
      <c r="D539" s="128"/>
      <c r="E539" s="128"/>
      <c r="F539" s="129"/>
      <c r="G539" s="197"/>
      <c r="H539" s="114"/>
    </row>
    <row r="540" spans="1:8" ht="16.5" customHeight="1" x14ac:dyDescent="0.3">
      <c r="A540" s="114"/>
      <c r="B540" s="114"/>
      <c r="C540" s="127"/>
      <c r="D540" s="128"/>
      <c r="E540" s="128"/>
      <c r="F540" s="129"/>
      <c r="G540" s="197"/>
      <c r="H540" s="114"/>
    </row>
    <row r="541" spans="1:8" ht="16.5" customHeight="1" x14ac:dyDescent="0.3">
      <c r="A541" s="114"/>
      <c r="B541" s="114"/>
      <c r="C541" s="127"/>
      <c r="D541" s="128"/>
      <c r="E541" s="128"/>
      <c r="F541" s="129"/>
      <c r="G541" s="197"/>
      <c r="H541" s="114"/>
    </row>
    <row r="542" spans="1:8" ht="16.5" customHeight="1" x14ac:dyDescent="0.3">
      <c r="A542" s="114"/>
      <c r="B542" s="114"/>
      <c r="C542" s="127"/>
      <c r="D542" s="128"/>
      <c r="E542" s="128"/>
      <c r="F542" s="129"/>
      <c r="G542" s="197"/>
      <c r="H542" s="114"/>
    </row>
    <row r="543" spans="1:8" ht="16.5" customHeight="1" x14ac:dyDescent="0.3">
      <c r="A543" s="114"/>
      <c r="B543" s="114"/>
      <c r="C543" s="127"/>
      <c r="D543" s="128"/>
      <c r="E543" s="128"/>
      <c r="F543" s="129"/>
      <c r="G543" s="197"/>
      <c r="H543" s="114"/>
    </row>
    <row r="544" spans="1:8" ht="16.5" customHeight="1" x14ac:dyDescent="0.3">
      <c r="A544" s="114"/>
      <c r="B544" s="114"/>
      <c r="C544" s="127"/>
      <c r="D544" s="128"/>
      <c r="E544" s="128"/>
      <c r="F544" s="129"/>
      <c r="G544" s="197"/>
      <c r="H544" s="114"/>
    </row>
    <row r="545" spans="1:8" ht="16.5" customHeight="1" x14ac:dyDescent="0.3">
      <c r="A545" s="114"/>
      <c r="B545" s="114"/>
      <c r="C545" s="127"/>
      <c r="D545" s="128"/>
      <c r="E545" s="128"/>
      <c r="F545" s="129"/>
      <c r="G545" s="197"/>
      <c r="H545" s="114"/>
    </row>
    <row r="546" spans="1:8" ht="16.5" customHeight="1" x14ac:dyDescent="0.3">
      <c r="A546" s="114"/>
      <c r="B546" s="114"/>
      <c r="C546" s="127"/>
      <c r="D546" s="128"/>
      <c r="E546" s="128"/>
      <c r="F546" s="129"/>
      <c r="G546" s="197"/>
      <c r="H546" s="114"/>
    </row>
    <row r="547" spans="1:8" ht="16.5" customHeight="1" x14ac:dyDescent="0.3">
      <c r="A547" s="114"/>
      <c r="B547" s="114"/>
      <c r="C547" s="127"/>
      <c r="D547" s="128"/>
      <c r="E547" s="128"/>
      <c r="F547" s="129"/>
      <c r="G547" s="197"/>
      <c r="H547" s="114"/>
    </row>
    <row r="548" spans="1:8" ht="16.5" customHeight="1" x14ac:dyDescent="0.3">
      <c r="A548" s="114"/>
      <c r="B548" s="114"/>
      <c r="C548" s="127"/>
      <c r="D548" s="128"/>
      <c r="E548" s="128"/>
      <c r="F548" s="129"/>
      <c r="G548" s="197"/>
      <c r="H548" s="114"/>
    </row>
    <row r="549" spans="1:8" ht="16.5" customHeight="1" x14ac:dyDescent="0.3">
      <c r="A549" s="114"/>
      <c r="B549" s="114"/>
      <c r="C549" s="127"/>
      <c r="D549" s="128"/>
      <c r="E549" s="128"/>
      <c r="F549" s="129"/>
      <c r="G549" s="197"/>
      <c r="H549" s="114"/>
    </row>
    <row r="550" spans="1:8" ht="16.5" customHeight="1" x14ac:dyDescent="0.3">
      <c r="A550" s="114"/>
      <c r="B550" s="114"/>
      <c r="C550" s="127"/>
      <c r="D550" s="128"/>
      <c r="E550" s="128"/>
      <c r="F550" s="129"/>
      <c r="G550" s="197"/>
      <c r="H550" s="114"/>
    </row>
    <row r="551" spans="1:8" ht="16.5" customHeight="1" x14ac:dyDescent="0.3">
      <c r="A551" s="114"/>
      <c r="B551" s="114"/>
      <c r="C551" s="127"/>
      <c r="D551" s="128"/>
      <c r="E551" s="128"/>
      <c r="F551" s="129"/>
      <c r="G551" s="197"/>
      <c r="H551" s="114"/>
    </row>
    <row r="552" spans="1:8" ht="16.5" customHeight="1" x14ac:dyDescent="0.3">
      <c r="A552" s="114"/>
      <c r="B552" s="114"/>
      <c r="C552" s="127"/>
      <c r="D552" s="128"/>
      <c r="E552" s="128"/>
      <c r="F552" s="129"/>
      <c r="G552" s="197"/>
      <c r="H552" s="114"/>
    </row>
    <row r="553" spans="1:8" ht="16.5" customHeight="1" x14ac:dyDescent="0.3">
      <c r="A553" s="114"/>
      <c r="B553" s="114"/>
      <c r="C553" s="127"/>
      <c r="D553" s="128"/>
      <c r="E553" s="128"/>
      <c r="F553" s="129"/>
      <c r="G553" s="197"/>
      <c r="H553" s="114"/>
    </row>
    <row r="554" spans="1:8" ht="16.5" customHeight="1" x14ac:dyDescent="0.3">
      <c r="A554" s="114"/>
      <c r="B554" s="114"/>
      <c r="C554" s="127"/>
      <c r="D554" s="128"/>
      <c r="E554" s="128"/>
      <c r="F554" s="129"/>
      <c r="G554" s="197"/>
      <c r="H554" s="114"/>
    </row>
    <row r="555" spans="1:8" ht="16.5" customHeight="1" x14ac:dyDescent="0.3">
      <c r="A555" s="114"/>
      <c r="B555" s="114"/>
      <c r="C555" s="127"/>
      <c r="D555" s="128"/>
      <c r="E555" s="128"/>
      <c r="F555" s="129"/>
      <c r="G555" s="197"/>
      <c r="H555" s="114"/>
    </row>
    <row r="556" spans="1:8" ht="16.5" customHeight="1" x14ac:dyDescent="0.3">
      <c r="A556" s="114"/>
      <c r="B556" s="114"/>
      <c r="C556" s="127"/>
      <c r="D556" s="128"/>
      <c r="E556" s="128"/>
      <c r="F556" s="129"/>
      <c r="G556" s="197"/>
      <c r="H556" s="114"/>
    </row>
    <row r="557" spans="1:8" ht="16.5" customHeight="1" x14ac:dyDescent="0.3">
      <c r="A557" s="114"/>
      <c r="B557" s="114"/>
      <c r="C557" s="127"/>
      <c r="D557" s="128"/>
      <c r="E557" s="128"/>
      <c r="F557" s="129"/>
      <c r="G557" s="197"/>
      <c r="H557" s="114"/>
    </row>
    <row r="558" spans="1:8" ht="16.5" customHeight="1" x14ac:dyDescent="0.3">
      <c r="A558" s="114"/>
      <c r="B558" s="114"/>
      <c r="C558" s="127"/>
      <c r="D558" s="128"/>
      <c r="E558" s="128"/>
      <c r="F558" s="129"/>
      <c r="G558" s="197"/>
      <c r="H558" s="114"/>
    </row>
    <row r="559" spans="1:8" ht="16.5" customHeight="1" x14ac:dyDescent="0.3">
      <c r="A559" s="114"/>
      <c r="B559" s="114"/>
      <c r="C559" s="127"/>
      <c r="D559" s="128"/>
      <c r="E559" s="128"/>
      <c r="F559" s="129"/>
      <c r="G559" s="197"/>
      <c r="H559" s="114"/>
    </row>
    <row r="560" spans="1:8" ht="16.5" customHeight="1" x14ac:dyDescent="0.3">
      <c r="A560" s="114"/>
      <c r="B560" s="114"/>
      <c r="C560" s="127"/>
      <c r="D560" s="128"/>
      <c r="E560" s="128"/>
      <c r="F560" s="129"/>
      <c r="G560" s="197"/>
      <c r="H560" s="114"/>
    </row>
    <row r="561" spans="1:8" ht="16.5" customHeight="1" x14ac:dyDescent="0.3">
      <c r="A561" s="114"/>
      <c r="B561" s="114"/>
      <c r="C561" s="127"/>
      <c r="D561" s="128"/>
      <c r="E561" s="128"/>
      <c r="F561" s="129"/>
      <c r="G561" s="197"/>
      <c r="H561" s="114"/>
    </row>
    <row r="562" spans="1:8" ht="16.5" customHeight="1" x14ac:dyDescent="0.3">
      <c r="A562" s="114"/>
      <c r="B562" s="114"/>
      <c r="C562" s="127"/>
      <c r="D562" s="128"/>
      <c r="E562" s="128"/>
      <c r="F562" s="129"/>
      <c r="G562" s="197"/>
      <c r="H562" s="114"/>
    </row>
    <row r="563" spans="1:8" ht="16.5" customHeight="1" x14ac:dyDescent="0.3">
      <c r="A563" s="114"/>
      <c r="B563" s="114"/>
      <c r="C563" s="127"/>
      <c r="D563" s="128"/>
      <c r="E563" s="128"/>
      <c r="F563" s="129"/>
      <c r="G563" s="197"/>
      <c r="H563" s="114"/>
    </row>
    <row r="564" spans="1:8" ht="16.5" customHeight="1" x14ac:dyDescent="0.3">
      <c r="A564" s="114"/>
      <c r="B564" s="114"/>
      <c r="C564" s="127"/>
      <c r="D564" s="128"/>
      <c r="E564" s="128"/>
      <c r="F564" s="129"/>
      <c r="G564" s="197"/>
      <c r="H564" s="114"/>
    </row>
    <row r="565" spans="1:8" ht="16.5" customHeight="1" x14ac:dyDescent="0.3">
      <c r="A565" s="114"/>
      <c r="B565" s="114"/>
      <c r="C565" s="127"/>
      <c r="D565" s="128"/>
      <c r="E565" s="128"/>
      <c r="F565" s="129"/>
      <c r="G565" s="197"/>
      <c r="H565" s="114"/>
    </row>
    <row r="566" spans="1:8" ht="16.5" customHeight="1" x14ac:dyDescent="0.3">
      <c r="A566" s="114"/>
      <c r="B566" s="114"/>
      <c r="C566" s="127"/>
      <c r="D566" s="128"/>
      <c r="E566" s="128"/>
      <c r="F566" s="129"/>
      <c r="G566" s="197"/>
      <c r="H566" s="114"/>
    </row>
    <row r="567" spans="1:8" ht="15.75" customHeight="1" x14ac:dyDescent="0.25">
      <c r="G567" s="212"/>
    </row>
    <row r="568" spans="1:8" ht="15.75" customHeight="1" x14ac:dyDescent="0.25">
      <c r="G568" s="212"/>
    </row>
    <row r="569" spans="1:8" ht="15.75" customHeight="1" x14ac:dyDescent="0.25">
      <c r="G569" s="212"/>
    </row>
    <row r="570" spans="1:8" ht="15.75" customHeight="1" x14ac:dyDescent="0.25">
      <c r="G570" s="212"/>
    </row>
    <row r="571" spans="1:8" ht="15.75" customHeight="1" x14ac:dyDescent="0.25">
      <c r="G571" s="212"/>
    </row>
    <row r="572" spans="1:8" ht="15.75" customHeight="1" x14ac:dyDescent="0.25">
      <c r="G572" s="212"/>
    </row>
    <row r="573" spans="1:8" ht="15.75" customHeight="1" x14ac:dyDescent="0.25">
      <c r="G573" s="212"/>
    </row>
    <row r="574" spans="1:8" ht="15.75" customHeight="1" x14ac:dyDescent="0.25">
      <c r="G574" s="212"/>
    </row>
    <row r="575" spans="1:8" ht="15.75" customHeight="1" x14ac:dyDescent="0.25">
      <c r="G575" s="212"/>
    </row>
    <row r="576" spans="1:8" ht="15.75" customHeight="1" x14ac:dyDescent="0.25">
      <c r="G576" s="212"/>
    </row>
    <row r="577" spans="7:7" ht="15.75" customHeight="1" x14ac:dyDescent="0.25">
      <c r="G577" s="212"/>
    </row>
    <row r="578" spans="7:7" ht="15.75" customHeight="1" x14ac:dyDescent="0.25">
      <c r="G578" s="212"/>
    </row>
    <row r="579" spans="7:7" ht="15.75" customHeight="1" x14ac:dyDescent="0.25">
      <c r="G579" s="212"/>
    </row>
    <row r="580" spans="7:7" ht="15.75" customHeight="1" x14ac:dyDescent="0.25">
      <c r="G580" s="212"/>
    </row>
    <row r="581" spans="7:7" ht="15.75" customHeight="1" x14ac:dyDescent="0.25">
      <c r="G581" s="212"/>
    </row>
    <row r="582" spans="7:7" ht="15.75" customHeight="1" x14ac:dyDescent="0.25">
      <c r="G582" s="212"/>
    </row>
    <row r="583" spans="7:7" ht="15.75" customHeight="1" x14ac:dyDescent="0.25">
      <c r="G583" s="212"/>
    </row>
    <row r="584" spans="7:7" ht="15.75" customHeight="1" x14ac:dyDescent="0.25">
      <c r="G584" s="212"/>
    </row>
    <row r="585" spans="7:7" ht="15.75" customHeight="1" x14ac:dyDescent="0.25">
      <c r="G585" s="212"/>
    </row>
    <row r="586" spans="7:7" ht="15.75" customHeight="1" x14ac:dyDescent="0.25">
      <c r="G586" s="212"/>
    </row>
    <row r="587" spans="7:7" ht="15.75" customHeight="1" x14ac:dyDescent="0.25">
      <c r="G587" s="212"/>
    </row>
    <row r="588" spans="7:7" ht="15.75" customHeight="1" x14ac:dyDescent="0.25">
      <c r="G588" s="212"/>
    </row>
    <row r="589" spans="7:7" ht="15.75" customHeight="1" x14ac:dyDescent="0.25">
      <c r="G589" s="212"/>
    </row>
    <row r="590" spans="7:7" ht="15.75" customHeight="1" x14ac:dyDescent="0.25">
      <c r="G590" s="212"/>
    </row>
    <row r="591" spans="7:7" ht="15.75" customHeight="1" x14ac:dyDescent="0.25">
      <c r="G591" s="212"/>
    </row>
    <row r="592" spans="7:7" ht="15.75" customHeight="1" x14ac:dyDescent="0.25">
      <c r="G592" s="212"/>
    </row>
    <row r="593" spans="7:7" ht="15.75" customHeight="1" x14ac:dyDescent="0.25">
      <c r="G593" s="212"/>
    </row>
    <row r="594" spans="7:7" ht="15.75" customHeight="1" x14ac:dyDescent="0.25">
      <c r="G594" s="212"/>
    </row>
    <row r="595" spans="7:7" ht="15.75" customHeight="1" x14ac:dyDescent="0.25">
      <c r="G595" s="212"/>
    </row>
    <row r="596" spans="7:7" ht="15.75" customHeight="1" x14ac:dyDescent="0.25">
      <c r="G596" s="212"/>
    </row>
    <row r="597" spans="7:7" ht="15.75" customHeight="1" x14ac:dyDescent="0.25">
      <c r="G597" s="212"/>
    </row>
    <row r="598" spans="7:7" ht="15.75" customHeight="1" x14ac:dyDescent="0.25">
      <c r="G598" s="212"/>
    </row>
    <row r="599" spans="7:7" ht="15.75" customHeight="1" x14ac:dyDescent="0.25">
      <c r="G599" s="212"/>
    </row>
    <row r="600" spans="7:7" ht="15.75" customHeight="1" x14ac:dyDescent="0.25">
      <c r="G600" s="212"/>
    </row>
    <row r="601" spans="7:7" ht="15.75" customHeight="1" x14ac:dyDescent="0.25">
      <c r="G601" s="212"/>
    </row>
    <row r="602" spans="7:7" ht="15.75" customHeight="1" x14ac:dyDescent="0.25">
      <c r="G602" s="212"/>
    </row>
    <row r="603" spans="7:7" ht="15.75" customHeight="1" x14ac:dyDescent="0.25">
      <c r="G603" s="212"/>
    </row>
    <row r="604" spans="7:7" ht="15.75" customHeight="1" x14ac:dyDescent="0.25">
      <c r="G604" s="212"/>
    </row>
    <row r="605" spans="7:7" ht="15.75" customHeight="1" x14ac:dyDescent="0.25">
      <c r="G605" s="212"/>
    </row>
    <row r="606" spans="7:7" ht="15.75" customHeight="1" x14ac:dyDescent="0.25">
      <c r="G606" s="212"/>
    </row>
    <row r="607" spans="7:7" ht="15.75" customHeight="1" x14ac:dyDescent="0.25">
      <c r="G607" s="212"/>
    </row>
    <row r="608" spans="7:7" ht="15.75" customHeight="1" x14ac:dyDescent="0.25">
      <c r="G608" s="212"/>
    </row>
    <row r="609" spans="7:7" ht="15.75" customHeight="1" x14ac:dyDescent="0.25">
      <c r="G609" s="212"/>
    </row>
    <row r="610" spans="7:7" ht="15.75" customHeight="1" x14ac:dyDescent="0.25">
      <c r="G610" s="212"/>
    </row>
    <row r="611" spans="7:7" ht="15.75" customHeight="1" x14ac:dyDescent="0.25">
      <c r="G611" s="212"/>
    </row>
    <row r="612" spans="7:7" ht="15.75" customHeight="1" x14ac:dyDescent="0.25">
      <c r="G612" s="212"/>
    </row>
    <row r="613" spans="7:7" ht="15.75" customHeight="1" x14ac:dyDescent="0.25">
      <c r="G613" s="212"/>
    </row>
    <row r="614" spans="7:7" ht="15.75" customHeight="1" x14ac:dyDescent="0.25">
      <c r="G614" s="212"/>
    </row>
    <row r="615" spans="7:7" ht="15.75" customHeight="1" x14ac:dyDescent="0.25">
      <c r="G615" s="212"/>
    </row>
    <row r="616" spans="7:7" ht="15.75" customHeight="1" x14ac:dyDescent="0.25">
      <c r="G616" s="212"/>
    </row>
    <row r="617" spans="7:7" ht="15.75" customHeight="1" x14ac:dyDescent="0.25">
      <c r="G617" s="212"/>
    </row>
    <row r="618" spans="7:7" ht="15.75" customHeight="1" x14ac:dyDescent="0.25">
      <c r="G618" s="212"/>
    </row>
    <row r="619" spans="7:7" ht="15.75" customHeight="1" x14ac:dyDescent="0.25">
      <c r="G619" s="212"/>
    </row>
    <row r="620" spans="7:7" ht="15.75" customHeight="1" x14ac:dyDescent="0.25">
      <c r="G620" s="212"/>
    </row>
    <row r="621" spans="7:7" ht="15.75" customHeight="1" x14ac:dyDescent="0.25">
      <c r="G621" s="212"/>
    </row>
    <row r="622" spans="7:7" ht="15.75" customHeight="1" x14ac:dyDescent="0.25">
      <c r="G622" s="212"/>
    </row>
    <row r="623" spans="7:7" ht="15.75" customHeight="1" x14ac:dyDescent="0.25">
      <c r="G623" s="212"/>
    </row>
    <row r="624" spans="7:7" ht="15.75" customHeight="1" x14ac:dyDescent="0.25">
      <c r="G624" s="212"/>
    </row>
    <row r="625" spans="7:7" ht="15.75" customHeight="1" x14ac:dyDescent="0.25">
      <c r="G625" s="212"/>
    </row>
    <row r="626" spans="7:7" ht="15.75" customHeight="1" x14ac:dyDescent="0.25">
      <c r="G626" s="212"/>
    </row>
    <row r="627" spans="7:7" ht="15.75" customHeight="1" x14ac:dyDescent="0.25">
      <c r="G627" s="212"/>
    </row>
    <row r="628" spans="7:7" ht="15.75" customHeight="1" x14ac:dyDescent="0.25">
      <c r="G628" s="212"/>
    </row>
    <row r="629" spans="7:7" ht="15.75" customHeight="1" x14ac:dyDescent="0.25">
      <c r="G629" s="212"/>
    </row>
    <row r="630" spans="7:7" ht="15.75" customHeight="1" x14ac:dyDescent="0.25">
      <c r="G630" s="212"/>
    </row>
    <row r="631" spans="7:7" ht="15.75" customHeight="1" x14ac:dyDescent="0.25">
      <c r="G631" s="212"/>
    </row>
    <row r="632" spans="7:7" ht="15.75" customHeight="1" x14ac:dyDescent="0.25">
      <c r="G632" s="212"/>
    </row>
    <row r="633" spans="7:7" ht="15.75" customHeight="1" x14ac:dyDescent="0.25">
      <c r="G633" s="212"/>
    </row>
    <row r="634" spans="7:7" ht="15.75" customHeight="1" x14ac:dyDescent="0.25">
      <c r="G634" s="212"/>
    </row>
    <row r="635" spans="7:7" ht="15.75" customHeight="1" x14ac:dyDescent="0.25">
      <c r="G635" s="212"/>
    </row>
    <row r="636" spans="7:7" ht="15.75" customHeight="1" x14ac:dyDescent="0.25">
      <c r="G636" s="212"/>
    </row>
    <row r="637" spans="7:7" ht="15.75" customHeight="1" x14ac:dyDescent="0.25">
      <c r="G637" s="212"/>
    </row>
    <row r="638" spans="7:7" ht="15.75" customHeight="1" x14ac:dyDescent="0.25">
      <c r="G638" s="212"/>
    </row>
    <row r="639" spans="7:7" ht="15.75" customHeight="1" x14ac:dyDescent="0.25">
      <c r="G639" s="212"/>
    </row>
    <row r="640" spans="7:7" ht="15.75" customHeight="1" x14ac:dyDescent="0.25">
      <c r="G640" s="212"/>
    </row>
    <row r="641" spans="7:7" ht="15.75" customHeight="1" x14ac:dyDescent="0.25">
      <c r="G641" s="212"/>
    </row>
    <row r="642" spans="7:7" ht="15.75" customHeight="1" x14ac:dyDescent="0.25">
      <c r="G642" s="212"/>
    </row>
    <row r="643" spans="7:7" ht="15.75" customHeight="1" x14ac:dyDescent="0.25">
      <c r="G643" s="212"/>
    </row>
    <row r="644" spans="7:7" ht="15.75" customHeight="1" x14ac:dyDescent="0.25">
      <c r="G644" s="212"/>
    </row>
    <row r="645" spans="7:7" ht="15.75" customHeight="1" x14ac:dyDescent="0.25">
      <c r="G645" s="212"/>
    </row>
    <row r="646" spans="7:7" ht="15.75" customHeight="1" x14ac:dyDescent="0.25">
      <c r="G646" s="212"/>
    </row>
    <row r="647" spans="7:7" ht="15.75" customHeight="1" x14ac:dyDescent="0.25">
      <c r="G647" s="212"/>
    </row>
    <row r="648" spans="7:7" ht="15.75" customHeight="1" x14ac:dyDescent="0.25">
      <c r="G648" s="212"/>
    </row>
    <row r="649" spans="7:7" ht="15.75" customHeight="1" x14ac:dyDescent="0.25">
      <c r="G649" s="212"/>
    </row>
    <row r="650" spans="7:7" ht="15.75" customHeight="1" x14ac:dyDescent="0.25">
      <c r="G650" s="212"/>
    </row>
    <row r="651" spans="7:7" ht="15.75" customHeight="1" x14ac:dyDescent="0.25">
      <c r="G651" s="212"/>
    </row>
    <row r="652" spans="7:7" ht="15.75" customHeight="1" x14ac:dyDescent="0.25">
      <c r="G652" s="212"/>
    </row>
    <row r="653" spans="7:7" ht="15.75" customHeight="1" x14ac:dyDescent="0.25">
      <c r="G653" s="212"/>
    </row>
    <row r="654" spans="7:7" ht="15.75" customHeight="1" x14ac:dyDescent="0.25">
      <c r="G654" s="212"/>
    </row>
    <row r="655" spans="7:7" ht="15.75" customHeight="1" x14ac:dyDescent="0.25">
      <c r="G655" s="212"/>
    </row>
    <row r="656" spans="7:7" ht="15.75" customHeight="1" x14ac:dyDescent="0.25">
      <c r="G656" s="212"/>
    </row>
    <row r="657" spans="7:7" ht="15.75" customHeight="1" x14ac:dyDescent="0.25">
      <c r="G657" s="212"/>
    </row>
    <row r="658" spans="7:7" ht="15.75" customHeight="1" x14ac:dyDescent="0.25">
      <c r="G658" s="212"/>
    </row>
    <row r="659" spans="7:7" ht="15.75" customHeight="1" x14ac:dyDescent="0.25">
      <c r="G659" s="212"/>
    </row>
    <row r="660" spans="7:7" ht="15.75" customHeight="1" x14ac:dyDescent="0.25">
      <c r="G660" s="212"/>
    </row>
    <row r="661" spans="7:7" ht="15.75" customHeight="1" x14ac:dyDescent="0.25">
      <c r="G661" s="212"/>
    </row>
    <row r="662" spans="7:7" ht="15.75" customHeight="1" x14ac:dyDescent="0.25">
      <c r="G662" s="212"/>
    </row>
    <row r="663" spans="7:7" ht="15.75" customHeight="1" x14ac:dyDescent="0.25">
      <c r="G663" s="212"/>
    </row>
    <row r="664" spans="7:7" ht="15.75" customHeight="1" x14ac:dyDescent="0.25">
      <c r="G664" s="212"/>
    </row>
    <row r="665" spans="7:7" ht="15.75" customHeight="1" x14ac:dyDescent="0.25">
      <c r="G665" s="212"/>
    </row>
    <row r="666" spans="7:7" ht="15.75" customHeight="1" x14ac:dyDescent="0.25">
      <c r="G666" s="212"/>
    </row>
    <row r="667" spans="7:7" ht="15.75" customHeight="1" x14ac:dyDescent="0.25">
      <c r="G667" s="212"/>
    </row>
    <row r="668" spans="7:7" ht="15.75" customHeight="1" x14ac:dyDescent="0.25">
      <c r="G668" s="212"/>
    </row>
    <row r="669" spans="7:7" ht="15.75" customHeight="1" x14ac:dyDescent="0.25">
      <c r="G669" s="212"/>
    </row>
    <row r="670" spans="7:7" ht="15.75" customHeight="1" x14ac:dyDescent="0.25">
      <c r="G670" s="212"/>
    </row>
    <row r="671" spans="7:7" ht="15.75" customHeight="1" x14ac:dyDescent="0.25">
      <c r="G671" s="212"/>
    </row>
    <row r="672" spans="7:7" ht="15.75" customHeight="1" x14ac:dyDescent="0.25">
      <c r="G672" s="212"/>
    </row>
    <row r="673" spans="7:7" ht="15.75" customHeight="1" x14ac:dyDescent="0.25">
      <c r="G673" s="212"/>
    </row>
    <row r="674" spans="7:7" ht="15.75" customHeight="1" x14ac:dyDescent="0.25">
      <c r="G674" s="212"/>
    </row>
    <row r="675" spans="7:7" ht="15.75" customHeight="1" x14ac:dyDescent="0.25">
      <c r="G675" s="212"/>
    </row>
    <row r="676" spans="7:7" ht="15.75" customHeight="1" x14ac:dyDescent="0.25">
      <c r="G676" s="212"/>
    </row>
    <row r="677" spans="7:7" ht="15.75" customHeight="1" x14ac:dyDescent="0.25">
      <c r="G677" s="212"/>
    </row>
    <row r="678" spans="7:7" ht="15.75" customHeight="1" x14ac:dyDescent="0.25">
      <c r="G678" s="212"/>
    </row>
    <row r="679" spans="7:7" ht="15.75" customHeight="1" x14ac:dyDescent="0.25">
      <c r="G679" s="212"/>
    </row>
    <row r="680" spans="7:7" ht="15.75" customHeight="1" x14ac:dyDescent="0.25">
      <c r="G680" s="212"/>
    </row>
    <row r="681" spans="7:7" ht="15.75" customHeight="1" x14ac:dyDescent="0.25">
      <c r="G681" s="212"/>
    </row>
    <row r="682" spans="7:7" ht="15.75" customHeight="1" x14ac:dyDescent="0.25">
      <c r="G682" s="212"/>
    </row>
    <row r="683" spans="7:7" ht="15.75" customHeight="1" x14ac:dyDescent="0.25">
      <c r="G683" s="212"/>
    </row>
    <row r="684" spans="7:7" ht="15.75" customHeight="1" x14ac:dyDescent="0.25">
      <c r="G684" s="212"/>
    </row>
    <row r="685" spans="7:7" ht="15.75" customHeight="1" x14ac:dyDescent="0.25">
      <c r="G685" s="212"/>
    </row>
    <row r="686" spans="7:7" ht="15.75" customHeight="1" x14ac:dyDescent="0.25">
      <c r="G686" s="212"/>
    </row>
    <row r="687" spans="7:7" ht="15.75" customHeight="1" x14ac:dyDescent="0.25">
      <c r="G687" s="212"/>
    </row>
    <row r="688" spans="7:7" ht="15.75" customHeight="1" x14ac:dyDescent="0.25">
      <c r="G688" s="212"/>
    </row>
    <row r="689" spans="7:7" ht="15.75" customHeight="1" x14ac:dyDescent="0.25">
      <c r="G689" s="212"/>
    </row>
    <row r="690" spans="7:7" ht="15.75" customHeight="1" x14ac:dyDescent="0.25">
      <c r="G690" s="212"/>
    </row>
    <row r="691" spans="7:7" ht="15.75" customHeight="1" x14ac:dyDescent="0.25">
      <c r="G691" s="212"/>
    </row>
    <row r="692" spans="7:7" ht="15.75" customHeight="1" x14ac:dyDescent="0.25">
      <c r="G692" s="212"/>
    </row>
    <row r="693" spans="7:7" ht="15.75" customHeight="1" x14ac:dyDescent="0.25">
      <c r="G693" s="212"/>
    </row>
    <row r="694" spans="7:7" ht="15.75" customHeight="1" x14ac:dyDescent="0.25">
      <c r="G694" s="212"/>
    </row>
    <row r="695" spans="7:7" ht="15.75" customHeight="1" x14ac:dyDescent="0.25">
      <c r="G695" s="212"/>
    </row>
    <row r="696" spans="7:7" ht="15.75" customHeight="1" x14ac:dyDescent="0.25">
      <c r="G696" s="212"/>
    </row>
    <row r="697" spans="7:7" ht="15.75" customHeight="1" x14ac:dyDescent="0.25">
      <c r="G697" s="212"/>
    </row>
    <row r="698" spans="7:7" ht="15.75" customHeight="1" x14ac:dyDescent="0.25">
      <c r="G698" s="212"/>
    </row>
    <row r="699" spans="7:7" ht="15.75" customHeight="1" x14ac:dyDescent="0.25">
      <c r="G699" s="212"/>
    </row>
    <row r="700" spans="7:7" ht="15.75" customHeight="1" x14ac:dyDescent="0.25">
      <c r="G700" s="212"/>
    </row>
    <row r="701" spans="7:7" ht="15.75" customHeight="1" x14ac:dyDescent="0.25">
      <c r="G701" s="212"/>
    </row>
    <row r="702" spans="7:7" ht="15.75" customHeight="1" x14ac:dyDescent="0.25">
      <c r="G702" s="212"/>
    </row>
    <row r="703" spans="7:7" ht="15.75" customHeight="1" x14ac:dyDescent="0.25">
      <c r="G703" s="212"/>
    </row>
    <row r="704" spans="7:7" ht="15.75" customHeight="1" x14ac:dyDescent="0.25">
      <c r="G704" s="212"/>
    </row>
    <row r="705" spans="7:7" ht="15.75" customHeight="1" x14ac:dyDescent="0.25">
      <c r="G705" s="212"/>
    </row>
    <row r="706" spans="7:7" ht="15.75" customHeight="1" x14ac:dyDescent="0.25">
      <c r="G706" s="212"/>
    </row>
    <row r="707" spans="7:7" ht="15.75" customHeight="1" x14ac:dyDescent="0.25">
      <c r="G707" s="212"/>
    </row>
    <row r="708" spans="7:7" ht="15.75" customHeight="1" x14ac:dyDescent="0.25">
      <c r="G708" s="212"/>
    </row>
    <row r="709" spans="7:7" ht="15.75" customHeight="1" x14ac:dyDescent="0.25">
      <c r="G709" s="212"/>
    </row>
    <row r="710" spans="7:7" ht="15.75" customHeight="1" x14ac:dyDescent="0.25">
      <c r="G710" s="212"/>
    </row>
    <row r="711" spans="7:7" ht="15.75" customHeight="1" x14ac:dyDescent="0.25">
      <c r="G711" s="212"/>
    </row>
    <row r="712" spans="7:7" ht="15.75" customHeight="1" x14ac:dyDescent="0.25">
      <c r="G712" s="212"/>
    </row>
    <row r="713" spans="7:7" ht="15.75" customHeight="1" x14ac:dyDescent="0.25">
      <c r="G713" s="212"/>
    </row>
    <row r="714" spans="7:7" ht="15.75" customHeight="1" x14ac:dyDescent="0.25">
      <c r="G714" s="212"/>
    </row>
    <row r="715" spans="7:7" ht="15.75" customHeight="1" x14ac:dyDescent="0.25">
      <c r="G715" s="212"/>
    </row>
    <row r="716" spans="7:7" ht="15.75" customHeight="1" x14ac:dyDescent="0.25">
      <c r="G716" s="212"/>
    </row>
    <row r="717" spans="7:7" ht="15.75" customHeight="1" x14ac:dyDescent="0.25">
      <c r="G717" s="212"/>
    </row>
    <row r="718" spans="7:7" ht="15.75" customHeight="1" x14ac:dyDescent="0.25">
      <c r="G718" s="212"/>
    </row>
    <row r="719" spans="7:7" ht="15.75" customHeight="1" x14ac:dyDescent="0.25">
      <c r="G719" s="212"/>
    </row>
    <row r="720" spans="7:7" ht="15.75" customHeight="1" x14ac:dyDescent="0.25">
      <c r="G720" s="212"/>
    </row>
    <row r="721" spans="7:7" ht="15.75" customHeight="1" x14ac:dyDescent="0.25">
      <c r="G721" s="212"/>
    </row>
    <row r="722" spans="7:7" ht="15.75" customHeight="1" x14ac:dyDescent="0.25">
      <c r="G722" s="212"/>
    </row>
    <row r="723" spans="7:7" ht="15.75" customHeight="1" x14ac:dyDescent="0.25">
      <c r="G723" s="212"/>
    </row>
    <row r="724" spans="7:7" ht="15.75" customHeight="1" x14ac:dyDescent="0.25">
      <c r="G724" s="212"/>
    </row>
    <row r="725" spans="7:7" ht="15.75" customHeight="1" x14ac:dyDescent="0.25">
      <c r="G725" s="212"/>
    </row>
    <row r="726" spans="7:7" ht="15.75" customHeight="1" x14ac:dyDescent="0.25">
      <c r="G726" s="212"/>
    </row>
    <row r="727" spans="7:7" ht="15.75" customHeight="1" x14ac:dyDescent="0.25">
      <c r="G727" s="212"/>
    </row>
    <row r="728" spans="7:7" ht="15.75" customHeight="1" x14ac:dyDescent="0.25">
      <c r="G728" s="212"/>
    </row>
    <row r="729" spans="7:7" ht="15.75" customHeight="1" x14ac:dyDescent="0.25">
      <c r="G729" s="212"/>
    </row>
    <row r="730" spans="7:7" ht="15.75" customHeight="1" x14ac:dyDescent="0.25">
      <c r="G730" s="212"/>
    </row>
    <row r="731" spans="7:7" ht="15.75" customHeight="1" x14ac:dyDescent="0.25">
      <c r="G731" s="212"/>
    </row>
    <row r="732" spans="7:7" ht="15.75" customHeight="1" x14ac:dyDescent="0.25">
      <c r="G732" s="212"/>
    </row>
    <row r="733" spans="7:7" ht="15.75" customHeight="1" x14ac:dyDescent="0.25">
      <c r="G733" s="212"/>
    </row>
    <row r="734" spans="7:7" ht="15.75" customHeight="1" x14ac:dyDescent="0.25">
      <c r="G734" s="212"/>
    </row>
    <row r="735" spans="7:7" ht="15.75" customHeight="1" x14ac:dyDescent="0.25">
      <c r="G735" s="212"/>
    </row>
    <row r="736" spans="7:7" ht="15.75" customHeight="1" x14ac:dyDescent="0.25">
      <c r="G736" s="212"/>
    </row>
    <row r="737" spans="7:7" ht="15.75" customHeight="1" x14ac:dyDescent="0.25">
      <c r="G737" s="212"/>
    </row>
    <row r="738" spans="7:7" ht="15.75" customHeight="1" x14ac:dyDescent="0.25">
      <c r="G738" s="212"/>
    </row>
    <row r="739" spans="7:7" ht="15.75" customHeight="1" x14ac:dyDescent="0.25">
      <c r="G739" s="212"/>
    </row>
    <row r="740" spans="7:7" ht="15.75" customHeight="1" x14ac:dyDescent="0.25">
      <c r="G740" s="212"/>
    </row>
    <row r="741" spans="7:7" ht="15.75" customHeight="1" x14ac:dyDescent="0.25">
      <c r="G741" s="212"/>
    </row>
    <row r="742" spans="7:7" ht="15.75" customHeight="1" x14ac:dyDescent="0.25">
      <c r="G742" s="212"/>
    </row>
    <row r="743" spans="7:7" ht="15.75" customHeight="1" x14ac:dyDescent="0.25">
      <c r="G743" s="212"/>
    </row>
    <row r="744" spans="7:7" ht="15.75" customHeight="1" x14ac:dyDescent="0.25">
      <c r="G744" s="212"/>
    </row>
    <row r="745" spans="7:7" ht="15.75" customHeight="1" x14ac:dyDescent="0.25">
      <c r="G745" s="212"/>
    </row>
    <row r="746" spans="7:7" ht="15.75" customHeight="1" x14ac:dyDescent="0.25">
      <c r="G746" s="212"/>
    </row>
    <row r="747" spans="7:7" ht="15.75" customHeight="1" x14ac:dyDescent="0.25">
      <c r="G747" s="212"/>
    </row>
    <row r="748" spans="7:7" ht="15.75" customHeight="1" x14ac:dyDescent="0.25">
      <c r="G748" s="212"/>
    </row>
    <row r="749" spans="7:7" ht="15.75" customHeight="1" x14ac:dyDescent="0.25">
      <c r="G749" s="212"/>
    </row>
    <row r="750" spans="7:7" ht="15.75" customHeight="1" x14ac:dyDescent="0.25">
      <c r="G750" s="212"/>
    </row>
    <row r="751" spans="7:7" ht="15.75" customHeight="1" x14ac:dyDescent="0.25">
      <c r="G751" s="212"/>
    </row>
    <row r="752" spans="7:7" ht="15.75" customHeight="1" x14ac:dyDescent="0.25">
      <c r="G752" s="212"/>
    </row>
    <row r="753" spans="7:7" ht="15.75" customHeight="1" x14ac:dyDescent="0.25">
      <c r="G753" s="212"/>
    </row>
    <row r="754" spans="7:7" ht="15.75" customHeight="1" x14ac:dyDescent="0.25">
      <c r="G754" s="212"/>
    </row>
    <row r="755" spans="7:7" ht="15.75" customHeight="1" x14ac:dyDescent="0.25">
      <c r="G755" s="212"/>
    </row>
    <row r="756" spans="7:7" ht="15.75" customHeight="1" x14ac:dyDescent="0.25">
      <c r="G756" s="212"/>
    </row>
    <row r="757" spans="7:7" ht="15.75" customHeight="1" x14ac:dyDescent="0.25">
      <c r="G757" s="212"/>
    </row>
    <row r="758" spans="7:7" ht="15.75" customHeight="1" x14ac:dyDescent="0.25">
      <c r="G758" s="212"/>
    </row>
    <row r="759" spans="7:7" ht="15.75" customHeight="1" x14ac:dyDescent="0.25">
      <c r="G759" s="212"/>
    </row>
    <row r="760" spans="7:7" ht="15.75" customHeight="1" x14ac:dyDescent="0.25">
      <c r="G760" s="212"/>
    </row>
    <row r="761" spans="7:7" ht="15.75" customHeight="1" x14ac:dyDescent="0.25">
      <c r="G761" s="212"/>
    </row>
    <row r="762" spans="7:7" ht="15.75" customHeight="1" x14ac:dyDescent="0.25">
      <c r="G762" s="212"/>
    </row>
    <row r="763" spans="7:7" ht="15.75" customHeight="1" x14ac:dyDescent="0.25">
      <c r="G763" s="212"/>
    </row>
    <row r="764" spans="7:7" ht="15.75" customHeight="1" x14ac:dyDescent="0.25">
      <c r="G764" s="212"/>
    </row>
    <row r="765" spans="7:7" ht="15.75" customHeight="1" x14ac:dyDescent="0.25">
      <c r="G765" s="212"/>
    </row>
    <row r="766" spans="7:7" ht="15.75" customHeight="1" x14ac:dyDescent="0.25">
      <c r="G766" s="212"/>
    </row>
    <row r="767" spans="7:7" ht="15.75" customHeight="1" x14ac:dyDescent="0.25">
      <c r="G767" s="212"/>
    </row>
    <row r="768" spans="7:7" ht="15.75" customHeight="1" x14ac:dyDescent="0.25">
      <c r="G768" s="212"/>
    </row>
    <row r="769" spans="7:7" ht="15.75" customHeight="1" x14ac:dyDescent="0.25">
      <c r="G769" s="212"/>
    </row>
    <row r="770" spans="7:7" ht="15.75" customHeight="1" x14ac:dyDescent="0.25">
      <c r="G770" s="212"/>
    </row>
    <row r="771" spans="7:7" ht="15.75" customHeight="1" x14ac:dyDescent="0.25">
      <c r="G771" s="212"/>
    </row>
    <row r="772" spans="7:7" ht="15.75" customHeight="1" x14ac:dyDescent="0.25">
      <c r="G772" s="212"/>
    </row>
    <row r="773" spans="7:7" ht="15.75" customHeight="1" x14ac:dyDescent="0.25">
      <c r="G773" s="212"/>
    </row>
    <row r="774" spans="7:7" ht="15.75" customHeight="1" x14ac:dyDescent="0.25">
      <c r="G774" s="212"/>
    </row>
    <row r="775" spans="7:7" ht="15.75" customHeight="1" x14ac:dyDescent="0.25">
      <c r="G775" s="212"/>
    </row>
    <row r="776" spans="7:7" ht="15.75" customHeight="1" x14ac:dyDescent="0.25">
      <c r="G776" s="212"/>
    </row>
    <row r="777" spans="7:7" ht="15.75" customHeight="1" x14ac:dyDescent="0.25">
      <c r="G777" s="212"/>
    </row>
    <row r="778" spans="7:7" ht="15.75" customHeight="1" x14ac:dyDescent="0.25">
      <c r="G778" s="212"/>
    </row>
    <row r="779" spans="7:7" ht="15.75" customHeight="1" x14ac:dyDescent="0.25">
      <c r="G779" s="212"/>
    </row>
    <row r="780" spans="7:7" ht="15.75" customHeight="1" x14ac:dyDescent="0.25">
      <c r="G780" s="212"/>
    </row>
    <row r="781" spans="7:7" ht="15.75" customHeight="1" x14ac:dyDescent="0.25">
      <c r="G781" s="212"/>
    </row>
    <row r="782" spans="7:7" ht="15.75" customHeight="1" x14ac:dyDescent="0.25">
      <c r="G782" s="212"/>
    </row>
    <row r="783" spans="7:7" ht="15.75" customHeight="1" x14ac:dyDescent="0.25">
      <c r="G783" s="212"/>
    </row>
    <row r="784" spans="7:7" ht="15.75" customHeight="1" x14ac:dyDescent="0.25">
      <c r="G784" s="212"/>
    </row>
    <row r="785" spans="7:7" ht="15.75" customHeight="1" x14ac:dyDescent="0.25">
      <c r="G785" s="212"/>
    </row>
    <row r="786" spans="7:7" ht="15.75" customHeight="1" x14ac:dyDescent="0.25">
      <c r="G786" s="212"/>
    </row>
    <row r="787" spans="7:7" ht="15.75" customHeight="1" x14ac:dyDescent="0.25">
      <c r="G787" s="212"/>
    </row>
    <row r="788" spans="7:7" ht="15.75" customHeight="1" x14ac:dyDescent="0.25">
      <c r="G788" s="212"/>
    </row>
    <row r="789" spans="7:7" ht="15.75" customHeight="1" x14ac:dyDescent="0.25">
      <c r="G789" s="212"/>
    </row>
    <row r="790" spans="7:7" ht="15.75" customHeight="1" x14ac:dyDescent="0.25">
      <c r="G790" s="212"/>
    </row>
    <row r="791" spans="7:7" ht="15.75" customHeight="1" x14ac:dyDescent="0.25">
      <c r="G791" s="212"/>
    </row>
    <row r="792" spans="7:7" ht="15.75" customHeight="1" x14ac:dyDescent="0.25">
      <c r="G792" s="212"/>
    </row>
    <row r="793" spans="7:7" ht="15.75" customHeight="1" x14ac:dyDescent="0.25">
      <c r="G793" s="212"/>
    </row>
    <row r="794" spans="7:7" ht="15.75" customHeight="1" x14ac:dyDescent="0.25">
      <c r="G794" s="212"/>
    </row>
    <row r="795" spans="7:7" ht="15.75" customHeight="1" x14ac:dyDescent="0.25">
      <c r="G795" s="212"/>
    </row>
    <row r="796" spans="7:7" ht="15.75" customHeight="1" x14ac:dyDescent="0.25">
      <c r="G796" s="212"/>
    </row>
    <row r="797" spans="7:7" ht="15.75" customHeight="1" x14ac:dyDescent="0.25">
      <c r="G797" s="212"/>
    </row>
    <row r="798" spans="7:7" ht="15.75" customHeight="1" x14ac:dyDescent="0.25">
      <c r="G798" s="212"/>
    </row>
    <row r="799" spans="7:7" ht="15.75" customHeight="1" x14ac:dyDescent="0.25">
      <c r="G799" s="212"/>
    </row>
    <row r="800" spans="7:7" ht="15.75" customHeight="1" x14ac:dyDescent="0.25">
      <c r="G800" s="212"/>
    </row>
    <row r="801" spans="7:7" ht="15.75" customHeight="1" x14ac:dyDescent="0.25">
      <c r="G801" s="212"/>
    </row>
    <row r="802" spans="7:7" ht="15.75" customHeight="1" x14ac:dyDescent="0.25">
      <c r="G802" s="212"/>
    </row>
    <row r="803" spans="7:7" ht="15.75" customHeight="1" x14ac:dyDescent="0.25">
      <c r="G803" s="212"/>
    </row>
    <row r="804" spans="7:7" ht="15.75" customHeight="1" x14ac:dyDescent="0.25">
      <c r="G804" s="212"/>
    </row>
    <row r="805" spans="7:7" ht="15.75" customHeight="1" x14ac:dyDescent="0.25">
      <c r="G805" s="212"/>
    </row>
    <row r="806" spans="7:7" ht="15.75" customHeight="1" x14ac:dyDescent="0.25">
      <c r="G806" s="212"/>
    </row>
    <row r="807" spans="7:7" ht="15.75" customHeight="1" x14ac:dyDescent="0.25">
      <c r="G807" s="212"/>
    </row>
    <row r="808" spans="7:7" ht="15.75" customHeight="1" x14ac:dyDescent="0.25">
      <c r="G808" s="212"/>
    </row>
    <row r="809" spans="7:7" ht="15.75" customHeight="1" x14ac:dyDescent="0.25">
      <c r="G809" s="212"/>
    </row>
    <row r="810" spans="7:7" ht="15.75" customHeight="1" x14ac:dyDescent="0.25">
      <c r="G810" s="212"/>
    </row>
    <row r="811" spans="7:7" ht="15.75" customHeight="1" x14ac:dyDescent="0.25">
      <c r="G811" s="212"/>
    </row>
    <row r="812" spans="7:7" ht="15.75" customHeight="1" x14ac:dyDescent="0.25">
      <c r="G812" s="212"/>
    </row>
    <row r="813" spans="7:7" ht="15.75" customHeight="1" x14ac:dyDescent="0.25">
      <c r="G813" s="212"/>
    </row>
    <row r="814" spans="7:7" ht="15.75" customHeight="1" x14ac:dyDescent="0.25">
      <c r="G814" s="212"/>
    </row>
    <row r="815" spans="7:7" ht="15.75" customHeight="1" x14ac:dyDescent="0.25">
      <c r="G815" s="212"/>
    </row>
    <row r="816" spans="7:7" ht="15.75" customHeight="1" x14ac:dyDescent="0.25">
      <c r="G816" s="212"/>
    </row>
    <row r="817" spans="7:7" ht="15.75" customHeight="1" x14ac:dyDescent="0.25">
      <c r="G817" s="212"/>
    </row>
    <row r="818" spans="7:7" ht="15.75" customHeight="1" x14ac:dyDescent="0.25">
      <c r="G818" s="212"/>
    </row>
    <row r="819" spans="7:7" ht="15.75" customHeight="1" x14ac:dyDescent="0.25">
      <c r="G819" s="212"/>
    </row>
    <row r="820" spans="7:7" ht="15.75" customHeight="1" x14ac:dyDescent="0.25">
      <c r="G820" s="212"/>
    </row>
    <row r="821" spans="7:7" ht="15.75" customHeight="1" x14ac:dyDescent="0.25">
      <c r="G821" s="212"/>
    </row>
    <row r="822" spans="7:7" ht="15.75" customHeight="1" x14ac:dyDescent="0.25">
      <c r="G822" s="212"/>
    </row>
    <row r="823" spans="7:7" ht="15.75" customHeight="1" x14ac:dyDescent="0.25">
      <c r="G823" s="212"/>
    </row>
    <row r="824" spans="7:7" ht="15.75" customHeight="1" x14ac:dyDescent="0.25">
      <c r="G824" s="212"/>
    </row>
    <row r="825" spans="7:7" ht="15.75" customHeight="1" x14ac:dyDescent="0.25">
      <c r="G825" s="212"/>
    </row>
    <row r="826" spans="7:7" ht="15.75" customHeight="1" x14ac:dyDescent="0.25">
      <c r="G826" s="212"/>
    </row>
    <row r="827" spans="7:7" ht="15.75" customHeight="1" x14ac:dyDescent="0.25">
      <c r="G827" s="212"/>
    </row>
    <row r="828" spans="7:7" ht="15.75" customHeight="1" x14ac:dyDescent="0.25">
      <c r="G828" s="212"/>
    </row>
    <row r="829" spans="7:7" ht="15.75" customHeight="1" x14ac:dyDescent="0.25">
      <c r="G829" s="212"/>
    </row>
    <row r="830" spans="7:7" ht="15.75" customHeight="1" x14ac:dyDescent="0.25">
      <c r="G830" s="212"/>
    </row>
    <row r="831" spans="7:7" ht="15.75" customHeight="1" x14ac:dyDescent="0.25">
      <c r="G831" s="212"/>
    </row>
    <row r="832" spans="7:7" ht="15.75" customHeight="1" x14ac:dyDescent="0.25">
      <c r="G832" s="212"/>
    </row>
    <row r="833" spans="7:7" ht="15.75" customHeight="1" x14ac:dyDescent="0.25">
      <c r="G833" s="212"/>
    </row>
    <row r="834" spans="7:7" ht="15.75" customHeight="1" x14ac:dyDescent="0.25">
      <c r="G834" s="212"/>
    </row>
    <row r="835" spans="7:7" ht="15.75" customHeight="1" x14ac:dyDescent="0.25">
      <c r="G835" s="212"/>
    </row>
    <row r="836" spans="7:7" ht="15.75" customHeight="1" x14ac:dyDescent="0.25">
      <c r="G836" s="212"/>
    </row>
    <row r="837" spans="7:7" ht="15.75" customHeight="1" x14ac:dyDescent="0.25">
      <c r="G837" s="212"/>
    </row>
    <row r="838" spans="7:7" ht="15.75" customHeight="1" x14ac:dyDescent="0.25">
      <c r="G838" s="212"/>
    </row>
    <row r="839" spans="7:7" ht="15.75" customHeight="1" x14ac:dyDescent="0.25">
      <c r="G839" s="212"/>
    </row>
    <row r="840" spans="7:7" ht="15.75" customHeight="1" x14ac:dyDescent="0.25">
      <c r="G840" s="212"/>
    </row>
    <row r="841" spans="7:7" ht="15.75" customHeight="1" x14ac:dyDescent="0.25">
      <c r="G841" s="212"/>
    </row>
    <row r="842" spans="7:7" ht="15.75" customHeight="1" x14ac:dyDescent="0.25">
      <c r="G842" s="212"/>
    </row>
    <row r="843" spans="7:7" ht="15.75" customHeight="1" x14ac:dyDescent="0.25">
      <c r="G843" s="212"/>
    </row>
    <row r="844" spans="7:7" ht="15.75" customHeight="1" x14ac:dyDescent="0.25">
      <c r="G844" s="212"/>
    </row>
    <row r="845" spans="7:7" ht="15.75" customHeight="1" x14ac:dyDescent="0.25">
      <c r="G845" s="212"/>
    </row>
    <row r="846" spans="7:7" ht="15.75" customHeight="1" x14ac:dyDescent="0.25">
      <c r="G846" s="212"/>
    </row>
    <row r="847" spans="7:7" ht="15.75" customHeight="1" x14ac:dyDescent="0.25">
      <c r="G847" s="212"/>
    </row>
    <row r="848" spans="7:7" ht="15.75" customHeight="1" x14ac:dyDescent="0.25">
      <c r="G848" s="212"/>
    </row>
    <row r="849" spans="7:7" ht="15.75" customHeight="1" x14ac:dyDescent="0.25">
      <c r="G849" s="212"/>
    </row>
    <row r="850" spans="7:7" ht="15.75" customHeight="1" x14ac:dyDescent="0.25">
      <c r="G850" s="212"/>
    </row>
    <row r="851" spans="7:7" ht="15.75" customHeight="1" x14ac:dyDescent="0.25">
      <c r="G851" s="212"/>
    </row>
    <row r="852" spans="7:7" ht="15.75" customHeight="1" x14ac:dyDescent="0.25">
      <c r="G852" s="212"/>
    </row>
    <row r="853" spans="7:7" ht="15.75" customHeight="1" x14ac:dyDescent="0.25">
      <c r="G853" s="212"/>
    </row>
    <row r="854" spans="7:7" ht="15.75" customHeight="1" x14ac:dyDescent="0.25">
      <c r="G854" s="212"/>
    </row>
    <row r="855" spans="7:7" ht="15.75" customHeight="1" x14ac:dyDescent="0.25">
      <c r="G855" s="212"/>
    </row>
    <row r="856" spans="7:7" ht="15.75" customHeight="1" x14ac:dyDescent="0.25">
      <c r="G856" s="212"/>
    </row>
    <row r="857" spans="7:7" ht="15.75" customHeight="1" x14ac:dyDescent="0.25">
      <c r="G857" s="212"/>
    </row>
    <row r="858" spans="7:7" ht="15.75" customHeight="1" x14ac:dyDescent="0.25">
      <c r="G858" s="212"/>
    </row>
    <row r="859" spans="7:7" ht="15.75" customHeight="1" x14ac:dyDescent="0.25">
      <c r="G859" s="212"/>
    </row>
    <row r="860" spans="7:7" ht="15.75" customHeight="1" x14ac:dyDescent="0.25">
      <c r="G860" s="212"/>
    </row>
    <row r="861" spans="7:7" ht="15.75" customHeight="1" x14ac:dyDescent="0.25">
      <c r="G861" s="212"/>
    </row>
    <row r="862" spans="7:7" ht="15.75" customHeight="1" x14ac:dyDescent="0.25">
      <c r="G862" s="212"/>
    </row>
    <row r="863" spans="7:7" ht="15.75" customHeight="1" x14ac:dyDescent="0.25">
      <c r="G863" s="212"/>
    </row>
    <row r="864" spans="7:7" ht="15.75" customHeight="1" x14ac:dyDescent="0.25">
      <c r="G864" s="212"/>
    </row>
    <row r="865" spans="7:7" ht="15.75" customHeight="1" x14ac:dyDescent="0.25">
      <c r="G865" s="212"/>
    </row>
    <row r="866" spans="7:7" ht="15.75" customHeight="1" x14ac:dyDescent="0.25">
      <c r="G866" s="212"/>
    </row>
    <row r="867" spans="7:7" ht="15.75" customHeight="1" x14ac:dyDescent="0.25">
      <c r="G867" s="212"/>
    </row>
    <row r="868" spans="7:7" ht="15.75" customHeight="1" x14ac:dyDescent="0.25">
      <c r="G868" s="212"/>
    </row>
    <row r="869" spans="7:7" ht="15.75" customHeight="1" x14ac:dyDescent="0.25">
      <c r="G869" s="212"/>
    </row>
    <row r="870" spans="7:7" ht="15.75" customHeight="1" x14ac:dyDescent="0.25">
      <c r="G870" s="212"/>
    </row>
    <row r="871" spans="7:7" ht="15.75" customHeight="1" x14ac:dyDescent="0.25">
      <c r="G871" s="212"/>
    </row>
    <row r="872" spans="7:7" ht="15.75" customHeight="1" x14ac:dyDescent="0.25">
      <c r="G872" s="212"/>
    </row>
    <row r="873" spans="7:7" ht="15.75" customHeight="1" x14ac:dyDescent="0.25">
      <c r="G873" s="212"/>
    </row>
    <row r="874" spans="7:7" ht="15.75" customHeight="1" x14ac:dyDescent="0.25">
      <c r="G874" s="212"/>
    </row>
    <row r="875" spans="7:7" ht="15.75" customHeight="1" x14ac:dyDescent="0.25">
      <c r="G875" s="212"/>
    </row>
    <row r="876" spans="7:7" ht="15.75" customHeight="1" x14ac:dyDescent="0.25">
      <c r="G876" s="212"/>
    </row>
    <row r="877" spans="7:7" ht="15.75" customHeight="1" x14ac:dyDescent="0.25">
      <c r="G877" s="212"/>
    </row>
    <row r="878" spans="7:7" ht="15.75" customHeight="1" x14ac:dyDescent="0.25">
      <c r="G878" s="212"/>
    </row>
    <row r="879" spans="7:7" ht="15.75" customHeight="1" x14ac:dyDescent="0.25">
      <c r="G879" s="212"/>
    </row>
    <row r="880" spans="7:7" ht="15.75" customHeight="1" x14ac:dyDescent="0.25">
      <c r="G880" s="212"/>
    </row>
    <row r="881" spans="7:7" ht="15.75" customHeight="1" x14ac:dyDescent="0.25">
      <c r="G881" s="212"/>
    </row>
    <row r="882" spans="7:7" ht="15.75" customHeight="1" x14ac:dyDescent="0.25">
      <c r="G882" s="212"/>
    </row>
    <row r="883" spans="7:7" ht="15.75" customHeight="1" x14ac:dyDescent="0.25">
      <c r="G883" s="212"/>
    </row>
    <row r="884" spans="7:7" ht="15.75" customHeight="1" x14ac:dyDescent="0.25">
      <c r="G884" s="212"/>
    </row>
    <row r="885" spans="7:7" ht="15.75" customHeight="1" x14ac:dyDescent="0.25">
      <c r="G885" s="212"/>
    </row>
    <row r="886" spans="7:7" ht="15.75" customHeight="1" x14ac:dyDescent="0.25">
      <c r="G886" s="212"/>
    </row>
    <row r="887" spans="7:7" ht="15.75" customHeight="1" x14ac:dyDescent="0.25">
      <c r="G887" s="212"/>
    </row>
    <row r="888" spans="7:7" ht="15.75" customHeight="1" x14ac:dyDescent="0.25">
      <c r="G888" s="212"/>
    </row>
    <row r="889" spans="7:7" ht="15.75" customHeight="1" x14ac:dyDescent="0.25">
      <c r="G889" s="212"/>
    </row>
    <row r="890" spans="7:7" ht="15.75" customHeight="1" x14ac:dyDescent="0.25">
      <c r="G890" s="212"/>
    </row>
    <row r="891" spans="7:7" ht="15.75" customHeight="1" x14ac:dyDescent="0.25">
      <c r="G891" s="212"/>
    </row>
    <row r="892" spans="7:7" ht="15.75" customHeight="1" x14ac:dyDescent="0.25">
      <c r="G892" s="212"/>
    </row>
    <row r="893" spans="7:7" ht="15.75" customHeight="1" x14ac:dyDescent="0.25">
      <c r="G893" s="212"/>
    </row>
    <row r="894" spans="7:7" ht="15.75" customHeight="1" x14ac:dyDescent="0.25">
      <c r="G894" s="212"/>
    </row>
    <row r="895" spans="7:7" ht="15.75" customHeight="1" x14ac:dyDescent="0.25">
      <c r="G895" s="212"/>
    </row>
    <row r="896" spans="7:7" ht="15.75" customHeight="1" x14ac:dyDescent="0.25">
      <c r="G896" s="212"/>
    </row>
    <row r="897" spans="7:7" ht="15.75" customHeight="1" x14ac:dyDescent="0.25">
      <c r="G897" s="212"/>
    </row>
    <row r="898" spans="7:7" ht="15.75" customHeight="1" x14ac:dyDescent="0.25">
      <c r="G898" s="212"/>
    </row>
    <row r="899" spans="7:7" ht="15.75" customHeight="1" x14ac:dyDescent="0.25">
      <c r="G899" s="212"/>
    </row>
    <row r="900" spans="7:7" ht="15.75" customHeight="1" x14ac:dyDescent="0.25">
      <c r="G900" s="212"/>
    </row>
    <row r="901" spans="7:7" ht="15.75" customHeight="1" x14ac:dyDescent="0.25">
      <c r="G901" s="212"/>
    </row>
    <row r="902" spans="7:7" ht="15.75" customHeight="1" x14ac:dyDescent="0.25">
      <c r="G902" s="212"/>
    </row>
    <row r="903" spans="7:7" ht="15.75" customHeight="1" x14ac:dyDescent="0.25">
      <c r="G903" s="212"/>
    </row>
    <row r="904" spans="7:7" ht="15.75" customHeight="1" x14ac:dyDescent="0.25">
      <c r="G904" s="212"/>
    </row>
    <row r="905" spans="7:7" ht="15.75" customHeight="1" x14ac:dyDescent="0.25">
      <c r="G905" s="212"/>
    </row>
    <row r="906" spans="7:7" ht="15.75" customHeight="1" x14ac:dyDescent="0.25">
      <c r="G906" s="212"/>
    </row>
    <row r="907" spans="7:7" ht="15.75" customHeight="1" x14ac:dyDescent="0.25">
      <c r="G907" s="212"/>
    </row>
    <row r="908" spans="7:7" ht="15.75" customHeight="1" x14ac:dyDescent="0.25">
      <c r="G908" s="212"/>
    </row>
    <row r="909" spans="7:7" ht="15.75" customHeight="1" x14ac:dyDescent="0.25">
      <c r="G909" s="212"/>
    </row>
    <row r="910" spans="7:7" ht="15.75" customHeight="1" x14ac:dyDescent="0.25">
      <c r="G910" s="212"/>
    </row>
    <row r="911" spans="7:7" ht="15.75" customHeight="1" x14ac:dyDescent="0.25">
      <c r="G911" s="212"/>
    </row>
    <row r="912" spans="7:7" ht="15.75" customHeight="1" x14ac:dyDescent="0.25">
      <c r="G912" s="212"/>
    </row>
    <row r="913" spans="7:7" ht="15.75" customHeight="1" x14ac:dyDescent="0.25">
      <c r="G913" s="212"/>
    </row>
    <row r="914" spans="7:7" ht="15.75" customHeight="1" x14ac:dyDescent="0.25">
      <c r="G914" s="212"/>
    </row>
    <row r="915" spans="7:7" ht="15.75" customHeight="1" x14ac:dyDescent="0.25">
      <c r="G915" s="212"/>
    </row>
    <row r="916" spans="7:7" ht="15.75" customHeight="1" x14ac:dyDescent="0.25">
      <c r="G916" s="212"/>
    </row>
    <row r="917" spans="7:7" ht="15.75" customHeight="1" x14ac:dyDescent="0.25">
      <c r="G917" s="212"/>
    </row>
    <row r="918" spans="7:7" ht="15.75" customHeight="1" x14ac:dyDescent="0.25">
      <c r="G918" s="212"/>
    </row>
    <row r="919" spans="7:7" ht="15.75" customHeight="1" x14ac:dyDescent="0.25">
      <c r="G919" s="212"/>
    </row>
    <row r="920" spans="7:7" ht="15.75" customHeight="1" x14ac:dyDescent="0.25">
      <c r="G920" s="212"/>
    </row>
    <row r="921" spans="7:7" ht="15.75" customHeight="1" x14ac:dyDescent="0.25">
      <c r="G921" s="212"/>
    </row>
    <row r="922" spans="7:7" ht="15.75" customHeight="1" x14ac:dyDescent="0.25">
      <c r="G922" s="212"/>
    </row>
    <row r="923" spans="7:7" ht="15.75" customHeight="1" x14ac:dyDescent="0.25">
      <c r="G923" s="212"/>
    </row>
    <row r="924" spans="7:7" ht="15.75" customHeight="1" x14ac:dyDescent="0.25">
      <c r="G924" s="212"/>
    </row>
    <row r="925" spans="7:7" ht="15.75" customHeight="1" x14ac:dyDescent="0.25">
      <c r="G925" s="212"/>
    </row>
    <row r="926" spans="7:7" ht="15.75" customHeight="1" x14ac:dyDescent="0.25">
      <c r="G926" s="212"/>
    </row>
    <row r="927" spans="7:7" ht="15.75" customHeight="1" x14ac:dyDescent="0.25">
      <c r="G927" s="212"/>
    </row>
    <row r="928" spans="7:7" ht="15.75" customHeight="1" x14ac:dyDescent="0.25">
      <c r="G928" s="212"/>
    </row>
    <row r="929" spans="7:7" ht="15.75" customHeight="1" x14ac:dyDescent="0.25">
      <c r="G929" s="212"/>
    </row>
    <row r="930" spans="7:7" ht="15.75" customHeight="1" x14ac:dyDescent="0.25">
      <c r="G930" s="212"/>
    </row>
    <row r="931" spans="7:7" ht="15.75" customHeight="1" x14ac:dyDescent="0.25">
      <c r="G931" s="212"/>
    </row>
    <row r="932" spans="7:7" ht="15.75" customHeight="1" x14ac:dyDescent="0.25">
      <c r="G932" s="212"/>
    </row>
    <row r="933" spans="7:7" ht="15.75" customHeight="1" x14ac:dyDescent="0.25">
      <c r="G933" s="212"/>
    </row>
    <row r="934" spans="7:7" ht="15.75" customHeight="1" x14ac:dyDescent="0.25">
      <c r="G934" s="212"/>
    </row>
    <row r="935" spans="7:7" ht="15.75" customHeight="1" x14ac:dyDescent="0.25">
      <c r="G935" s="212"/>
    </row>
    <row r="936" spans="7:7" ht="15.75" customHeight="1" x14ac:dyDescent="0.25">
      <c r="G936" s="212"/>
    </row>
    <row r="937" spans="7:7" ht="15.75" customHeight="1" x14ac:dyDescent="0.25">
      <c r="G937" s="212"/>
    </row>
    <row r="938" spans="7:7" ht="15.75" customHeight="1" x14ac:dyDescent="0.25">
      <c r="G938" s="212"/>
    </row>
    <row r="939" spans="7:7" ht="15.75" customHeight="1" x14ac:dyDescent="0.25">
      <c r="G939" s="212"/>
    </row>
    <row r="940" spans="7:7" ht="15.75" customHeight="1" x14ac:dyDescent="0.25">
      <c r="G940" s="212"/>
    </row>
    <row r="941" spans="7:7" ht="15.75" customHeight="1" x14ac:dyDescent="0.25">
      <c r="G941" s="212"/>
    </row>
    <row r="942" spans="7:7" ht="15.75" customHeight="1" x14ac:dyDescent="0.25">
      <c r="G942" s="212"/>
    </row>
    <row r="943" spans="7:7" ht="15.75" customHeight="1" x14ac:dyDescent="0.25">
      <c r="G943" s="212"/>
    </row>
    <row r="944" spans="7:7" ht="15.75" customHeight="1" x14ac:dyDescent="0.25">
      <c r="G944" s="212"/>
    </row>
    <row r="945" spans="7:7" ht="15.75" customHeight="1" x14ac:dyDescent="0.25">
      <c r="G945" s="212"/>
    </row>
    <row r="946" spans="7:7" ht="15.75" customHeight="1" x14ac:dyDescent="0.25">
      <c r="G946" s="212"/>
    </row>
    <row r="947" spans="7:7" ht="15.75" customHeight="1" x14ac:dyDescent="0.25">
      <c r="G947" s="212"/>
    </row>
    <row r="948" spans="7:7" ht="15.75" customHeight="1" x14ac:dyDescent="0.25">
      <c r="G948" s="212"/>
    </row>
    <row r="949" spans="7:7" ht="15.75" customHeight="1" x14ac:dyDescent="0.25">
      <c r="G949" s="212"/>
    </row>
    <row r="950" spans="7:7" ht="15.75" customHeight="1" x14ac:dyDescent="0.25">
      <c r="G950" s="212"/>
    </row>
    <row r="951" spans="7:7" ht="15.75" customHeight="1" x14ac:dyDescent="0.25">
      <c r="G951" s="212"/>
    </row>
    <row r="952" spans="7:7" ht="15.75" customHeight="1" x14ac:dyDescent="0.25">
      <c r="G952" s="212"/>
    </row>
    <row r="953" spans="7:7" ht="15.75" customHeight="1" x14ac:dyDescent="0.25">
      <c r="G953" s="212"/>
    </row>
    <row r="954" spans="7:7" ht="15.75" customHeight="1" x14ac:dyDescent="0.25">
      <c r="G954" s="212"/>
    </row>
    <row r="955" spans="7:7" ht="15.75" customHeight="1" x14ac:dyDescent="0.25">
      <c r="G955" s="212"/>
    </row>
    <row r="956" spans="7:7" ht="15.75" customHeight="1" x14ac:dyDescent="0.25">
      <c r="G956" s="212"/>
    </row>
    <row r="957" spans="7:7" ht="15.75" customHeight="1" x14ac:dyDescent="0.25">
      <c r="G957" s="212"/>
    </row>
    <row r="958" spans="7:7" ht="15.75" customHeight="1" x14ac:dyDescent="0.25">
      <c r="G958" s="212"/>
    </row>
    <row r="959" spans="7:7" ht="15.75" customHeight="1" x14ac:dyDescent="0.25">
      <c r="G959" s="212"/>
    </row>
    <row r="960" spans="7:7" ht="15.75" customHeight="1" x14ac:dyDescent="0.25">
      <c r="G960" s="212"/>
    </row>
    <row r="961" spans="7:7" ht="15.75" customHeight="1" x14ac:dyDescent="0.25">
      <c r="G961" s="212"/>
    </row>
    <row r="962" spans="7:7" ht="15.75" customHeight="1" x14ac:dyDescent="0.25">
      <c r="G962" s="212"/>
    </row>
    <row r="963" spans="7:7" ht="15.75" customHeight="1" x14ac:dyDescent="0.25">
      <c r="G963" s="212"/>
    </row>
    <row r="964" spans="7:7" ht="15.75" customHeight="1" x14ac:dyDescent="0.25">
      <c r="G964" s="212"/>
    </row>
    <row r="965" spans="7:7" ht="15.75" customHeight="1" x14ac:dyDescent="0.25">
      <c r="G965" s="212"/>
    </row>
    <row r="966" spans="7:7" ht="15.75" customHeight="1" x14ac:dyDescent="0.25">
      <c r="G966" s="212"/>
    </row>
    <row r="967" spans="7:7" ht="15.75" customHeight="1" x14ac:dyDescent="0.25">
      <c r="G967" s="212"/>
    </row>
    <row r="968" spans="7:7" ht="15.75" customHeight="1" x14ac:dyDescent="0.25">
      <c r="G968" s="212"/>
    </row>
    <row r="969" spans="7:7" ht="15.75" customHeight="1" x14ac:dyDescent="0.25">
      <c r="G969" s="212"/>
    </row>
    <row r="970" spans="7:7" ht="15.75" customHeight="1" x14ac:dyDescent="0.25">
      <c r="G970" s="212"/>
    </row>
    <row r="971" spans="7:7" ht="15.75" customHeight="1" x14ac:dyDescent="0.25">
      <c r="G971" s="212"/>
    </row>
    <row r="972" spans="7:7" ht="15.75" customHeight="1" x14ac:dyDescent="0.25">
      <c r="G972" s="212"/>
    </row>
    <row r="973" spans="7:7" ht="15.75" customHeight="1" x14ac:dyDescent="0.25">
      <c r="G973" s="212"/>
    </row>
    <row r="974" spans="7:7" ht="15.75" customHeight="1" x14ac:dyDescent="0.25">
      <c r="G974" s="212"/>
    </row>
    <row r="975" spans="7:7" ht="15.75" customHeight="1" x14ac:dyDescent="0.25">
      <c r="G975" s="212"/>
    </row>
    <row r="976" spans="7:7" ht="15.75" customHeight="1" x14ac:dyDescent="0.25">
      <c r="G976" s="212"/>
    </row>
    <row r="977" spans="7:7" ht="15.75" customHeight="1" x14ac:dyDescent="0.25">
      <c r="G977" s="212"/>
    </row>
    <row r="978" spans="7:7" ht="15.75" customHeight="1" x14ac:dyDescent="0.25">
      <c r="G978" s="212"/>
    </row>
    <row r="979" spans="7:7" ht="15.75" customHeight="1" x14ac:dyDescent="0.25">
      <c r="G979" s="212"/>
    </row>
    <row r="980" spans="7:7" ht="15.75" customHeight="1" x14ac:dyDescent="0.25">
      <c r="G980" s="212"/>
    </row>
    <row r="981" spans="7:7" ht="15.75" customHeight="1" x14ac:dyDescent="0.25">
      <c r="G981" s="212"/>
    </row>
    <row r="982" spans="7:7" ht="15.75" customHeight="1" x14ac:dyDescent="0.25">
      <c r="G982" s="212"/>
    </row>
    <row r="983" spans="7:7" ht="15.75" customHeight="1" x14ac:dyDescent="0.25">
      <c r="G983" s="212"/>
    </row>
    <row r="984" spans="7:7" ht="15.75" customHeight="1" x14ac:dyDescent="0.25">
      <c r="G984" s="212"/>
    </row>
    <row r="985" spans="7:7" ht="15.75" customHeight="1" x14ac:dyDescent="0.25">
      <c r="G985" s="212"/>
    </row>
    <row r="986" spans="7:7" ht="15.75" customHeight="1" x14ac:dyDescent="0.25">
      <c r="G986" s="212"/>
    </row>
    <row r="987" spans="7:7" ht="15.75" customHeight="1" x14ac:dyDescent="0.25">
      <c r="G987" s="212"/>
    </row>
    <row r="988" spans="7:7" ht="15.75" customHeight="1" x14ac:dyDescent="0.25">
      <c r="G988" s="212"/>
    </row>
    <row r="989" spans="7:7" ht="15.75" customHeight="1" x14ac:dyDescent="0.25">
      <c r="G989" s="212"/>
    </row>
    <row r="990" spans="7:7" ht="15.75" customHeight="1" x14ac:dyDescent="0.25">
      <c r="G990" s="212"/>
    </row>
    <row r="991" spans="7:7" ht="15.75" customHeight="1" x14ac:dyDescent="0.25">
      <c r="G991" s="212"/>
    </row>
    <row r="992" spans="7:7" ht="15.75" customHeight="1" x14ac:dyDescent="0.25">
      <c r="G992" s="212"/>
    </row>
    <row r="993" spans="7:7" ht="15.75" customHeight="1" x14ac:dyDescent="0.25">
      <c r="G993" s="212"/>
    </row>
    <row r="994" spans="7:7" ht="15.75" customHeight="1" x14ac:dyDescent="0.25">
      <c r="G994" s="212"/>
    </row>
    <row r="995" spans="7:7" ht="15.75" customHeight="1" x14ac:dyDescent="0.25">
      <c r="G995" s="212"/>
    </row>
    <row r="996" spans="7:7" ht="15.75" customHeight="1" x14ac:dyDescent="0.25">
      <c r="G996" s="212"/>
    </row>
    <row r="997" spans="7:7" ht="15.75" customHeight="1" x14ac:dyDescent="0.25">
      <c r="G997" s="212"/>
    </row>
    <row r="998" spans="7:7" ht="15.75" customHeight="1" x14ac:dyDescent="0.25">
      <c r="G998" s="212"/>
    </row>
    <row r="999" spans="7:7" ht="15.75" customHeight="1" x14ac:dyDescent="0.25">
      <c r="G999" s="212"/>
    </row>
    <row r="1000" spans="7:7" ht="15.75" customHeight="1" x14ac:dyDescent="0.25">
      <c r="G1000" s="212"/>
    </row>
    <row r="1001" spans="7:7" ht="15.75" customHeight="1" x14ac:dyDescent="0.25">
      <c r="G1001" s="212"/>
    </row>
    <row r="1002" spans="7:7" ht="15.75" customHeight="1" x14ac:dyDescent="0.25">
      <c r="G1002" s="212"/>
    </row>
    <row r="1003" spans="7:7" ht="15.75" customHeight="1" x14ac:dyDescent="0.25">
      <c r="G1003" s="212"/>
    </row>
    <row r="1004" spans="7:7" ht="15.75" customHeight="1" x14ac:dyDescent="0.25">
      <c r="G1004" s="212"/>
    </row>
    <row r="1005" spans="7:7" ht="15.75" customHeight="1" x14ac:dyDescent="0.25">
      <c r="G1005" s="212"/>
    </row>
    <row r="1006" spans="7:7" ht="15.75" customHeight="1" x14ac:dyDescent="0.25">
      <c r="G1006" s="212"/>
    </row>
    <row r="1007" spans="7:7" ht="15.75" customHeight="1" x14ac:dyDescent="0.25">
      <c r="G1007" s="212"/>
    </row>
    <row r="1008" spans="7:7" ht="15.75" customHeight="1" x14ac:dyDescent="0.25">
      <c r="G1008" s="212"/>
    </row>
    <row r="1009" spans="7:7" ht="15.75" customHeight="1" x14ac:dyDescent="0.25">
      <c r="G1009" s="212"/>
    </row>
    <row r="1010" spans="7:7" ht="15.75" customHeight="1" x14ac:dyDescent="0.25">
      <c r="G1010" s="212"/>
    </row>
    <row r="1011" spans="7:7" ht="15.75" customHeight="1" x14ac:dyDescent="0.25">
      <c r="G1011" s="212"/>
    </row>
    <row r="1012" spans="7:7" ht="15.75" customHeight="1" x14ac:dyDescent="0.25">
      <c r="G1012" s="212"/>
    </row>
    <row r="1013" spans="7:7" ht="15.75" customHeight="1" x14ac:dyDescent="0.25">
      <c r="G1013" s="212"/>
    </row>
    <row r="1014" spans="7:7" ht="15.75" customHeight="1" x14ac:dyDescent="0.25">
      <c r="G1014" s="212"/>
    </row>
    <row r="1015" spans="7:7" ht="15.75" customHeight="1" x14ac:dyDescent="0.25">
      <c r="G1015" s="212"/>
    </row>
    <row r="1016" spans="7:7" ht="15.75" customHeight="1" x14ac:dyDescent="0.25">
      <c r="G1016" s="212"/>
    </row>
    <row r="1017" spans="7:7" ht="15.75" customHeight="1" x14ac:dyDescent="0.25">
      <c r="G1017" s="212"/>
    </row>
    <row r="1018" spans="7:7" ht="15.75" customHeight="1" x14ac:dyDescent="0.25">
      <c r="G1018" s="212"/>
    </row>
    <row r="1019" spans="7:7" ht="15.75" customHeight="1" x14ac:dyDescent="0.25">
      <c r="G1019" s="212"/>
    </row>
    <row r="1020" spans="7:7" ht="15.75" customHeight="1" x14ac:dyDescent="0.25">
      <c r="G1020" s="212"/>
    </row>
  </sheetData>
  <autoFilter ref="C1:C365" xr:uid="{00000000-0009-0000-0000-000000000000}"/>
  <mergeCells count="2">
    <mergeCell ref="D326:F326"/>
    <mergeCell ref="D356:F356"/>
  </mergeCells>
  <printOptions horizontalCentered="1"/>
  <pageMargins left="0.39370078740157483" right="0.39370078740157483" top="0.39370078740157483" bottom="0.39370078740157483" header="0" footer="0"/>
  <pageSetup scale="52" fitToHeight="0" orientation="portrait" r:id="rId1"/>
  <headerFooter>
    <oddHeader>&amp;R&amp;P de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CATALOGO</vt:lpstr>
      <vt:lpstr>CATALOGO (2)</vt:lpstr>
      <vt:lpstr>CATALOGO!Área_de_impresión</vt:lpstr>
      <vt:lpstr>'CATALOGO (2)'!Área_de_impresión</vt:lpstr>
      <vt:lpstr>'CATALOGO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Oropeza Carmona</dc:creator>
  <cp:lastModifiedBy>Licencia Office Operaciones 1</cp:lastModifiedBy>
  <cp:lastPrinted>2023-11-14T05:17:05Z</cp:lastPrinted>
  <dcterms:created xsi:type="dcterms:W3CDTF">2023-11-14T05:17:30Z</dcterms:created>
  <dcterms:modified xsi:type="dcterms:W3CDTF">2023-11-22T22:16:57Z</dcterms:modified>
</cp:coreProperties>
</file>