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hogares-my.sharepoint.com/personal/williambh_fundacionhogares_org/Documents/FH/05 Estado de México/03 Joquicingo/01 Banorte/Canchas/Concurso/"/>
    </mc:Choice>
  </mc:AlternateContent>
  <xr:revisionPtr revIDLastSave="0" documentId="8_{8DF099BE-4EF9-4371-BF46-F6969331F8EF}" xr6:coauthVersionLast="47" xr6:coauthVersionMax="47" xr10:uidLastSave="{00000000-0000-0000-0000-000000000000}"/>
  <bookViews>
    <workbookView xWindow="-120" yWindow="-120" windowWidth="38640" windowHeight="21840" xr2:uid="{8D5B85BF-AE38-43F9-9EA9-4ED7917A576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6" i="1"/>
  <c r="D28" i="1"/>
  <c r="D30" i="1"/>
  <c r="D32" i="1"/>
  <c r="D46" i="1"/>
  <c r="D48" i="1"/>
  <c r="B154" i="1"/>
  <c r="B153" i="1"/>
  <c r="A153" i="1"/>
  <c r="B152" i="1"/>
  <c r="A152" i="1"/>
  <c r="B151" i="1"/>
  <c r="B150" i="1"/>
  <c r="A150" i="1"/>
  <c r="B149" i="1"/>
  <c r="A149" i="1"/>
  <c r="B145" i="1"/>
  <c r="A145" i="1"/>
  <c r="B144" i="1"/>
  <c r="A144" i="1"/>
  <c r="B143" i="1"/>
  <c r="A143" i="1"/>
  <c r="B142" i="1"/>
  <c r="D134" i="1"/>
  <c r="B134" i="1"/>
  <c r="B132" i="1"/>
  <c r="F127" i="1"/>
  <c r="F154" i="1" s="1"/>
  <c r="B130" i="1"/>
  <c r="B125" i="1"/>
  <c r="B123" i="1"/>
  <c r="D121" i="1"/>
  <c r="D123" i="1" s="1"/>
  <c r="B121" i="1"/>
  <c r="B116" i="1"/>
  <c r="B114" i="1"/>
  <c r="D112" i="1"/>
  <c r="B112" i="1"/>
  <c r="D110" i="1"/>
  <c r="B110" i="1"/>
  <c r="D108" i="1"/>
  <c r="B108" i="1"/>
  <c r="B103" i="1"/>
  <c r="D101" i="1"/>
  <c r="B101" i="1"/>
  <c r="B99" i="1"/>
  <c r="B97" i="1"/>
  <c r="B95" i="1"/>
  <c r="B93" i="1"/>
  <c r="B88" i="1"/>
  <c r="B86" i="1"/>
  <c r="B84" i="1"/>
  <c r="B82" i="1"/>
  <c r="D80" i="1"/>
  <c r="B80" i="1"/>
  <c r="B74" i="1"/>
  <c r="B72" i="1"/>
  <c r="D70" i="1"/>
  <c r="B70" i="1"/>
  <c r="D68" i="1"/>
  <c r="B68" i="1"/>
  <c r="D66" i="1"/>
  <c r="B66" i="1"/>
  <c r="D64" i="1"/>
  <c r="B64" i="1"/>
  <c r="B62" i="1"/>
  <c r="F145" i="1"/>
  <c r="B55" i="1"/>
  <c r="B53" i="1"/>
  <c r="B48" i="1"/>
  <c r="B46" i="1"/>
  <c r="B44" i="1"/>
  <c r="B42" i="1"/>
  <c r="F144" i="1"/>
  <c r="B40" i="1"/>
  <c r="B34" i="1"/>
  <c r="B32" i="1"/>
  <c r="B30" i="1"/>
  <c r="B28" i="1"/>
  <c r="B26" i="1"/>
  <c r="F143" i="1"/>
  <c r="B24" i="1"/>
  <c r="B19" i="1"/>
  <c r="B17" i="1"/>
  <c r="B15" i="1"/>
  <c r="B13" i="1"/>
  <c r="F2" i="1"/>
  <c r="F152" i="1" l="1"/>
  <c r="F150" i="1"/>
  <c r="F151" i="1"/>
  <c r="F149" i="1"/>
  <c r="F153" i="1"/>
  <c r="F142" i="1" l="1"/>
  <c r="F141" i="1" s="1"/>
  <c r="F136" i="1"/>
  <c r="F148" i="1"/>
  <c r="F159" i="1" l="1"/>
  <c r="F160" i="1" l="1"/>
  <c r="F161" i="1" s="1"/>
</calcChain>
</file>

<file path=xl/sharedStrings.xml><?xml version="1.0" encoding="utf-8"?>
<sst xmlns="http://schemas.openxmlformats.org/spreadsheetml/2006/main" count="195" uniqueCount="82">
  <si>
    <t>Fecha:</t>
  </si>
  <si>
    <t xml:space="preserve">CATÁLOGO DE CONCEPTOS </t>
  </si>
  <si>
    <t>Proyecto:</t>
  </si>
  <si>
    <t>Deportivo Joquicingo</t>
  </si>
  <si>
    <t>Tipo de proyecto:</t>
  </si>
  <si>
    <t>Deportivo</t>
  </si>
  <si>
    <t>Tamaño:</t>
  </si>
  <si>
    <t>490.33 M2</t>
  </si>
  <si>
    <t>Ubicación:</t>
  </si>
  <si>
    <t>Joquicingo, Techuchulco de Allende. Edo Méx</t>
  </si>
  <si>
    <t>CF</t>
  </si>
  <si>
    <t>CANCHA FÚTBOL 5</t>
  </si>
  <si>
    <t>PRE</t>
  </si>
  <si>
    <t>PRELIMINARES</t>
  </si>
  <si>
    <t>Clave</t>
  </si>
  <si>
    <t>Concepto</t>
  </si>
  <si>
    <t>Unidad</t>
  </si>
  <si>
    <t>Cantidad</t>
  </si>
  <si>
    <t>Precio Unitario</t>
  </si>
  <si>
    <t>Importe</t>
  </si>
  <si>
    <t>PRE-01</t>
  </si>
  <si>
    <t>M2</t>
  </si>
  <si>
    <t>PRE-02</t>
  </si>
  <si>
    <t>PIEZA</t>
  </si>
  <si>
    <t>PRE-07</t>
  </si>
  <si>
    <t>M3</t>
  </si>
  <si>
    <t>PRE-08</t>
  </si>
  <si>
    <t>ALB</t>
  </si>
  <si>
    <t>ALBAÑILERÍAS</t>
  </si>
  <si>
    <t>ALB-01</t>
  </si>
  <si>
    <t>ALB-02</t>
  </si>
  <si>
    <t>ALB-03</t>
  </si>
  <si>
    <t>M</t>
  </si>
  <si>
    <t>ALB-04</t>
  </si>
  <si>
    <t>ALB-05</t>
  </si>
  <si>
    <t>ALB-07</t>
  </si>
  <si>
    <t>Pieza</t>
  </si>
  <si>
    <t>ACA</t>
  </si>
  <si>
    <t>ACABADOS</t>
  </si>
  <si>
    <t>ACA-01</t>
  </si>
  <si>
    <t>ACA-02</t>
  </si>
  <si>
    <t>ACA-08</t>
  </si>
  <si>
    <t>ACA-03</t>
  </si>
  <si>
    <t>ACA-04</t>
  </si>
  <si>
    <t>HER</t>
  </si>
  <si>
    <t>HERRERÍAS</t>
  </si>
  <si>
    <t>HER-01</t>
  </si>
  <si>
    <t>HER-02</t>
  </si>
  <si>
    <t>GRD</t>
  </si>
  <si>
    <t>GRADAS</t>
  </si>
  <si>
    <t>PRE-03</t>
  </si>
  <si>
    <t>PRE-04</t>
  </si>
  <si>
    <t>PRE-05</t>
  </si>
  <si>
    <t>PRE-06</t>
  </si>
  <si>
    <t>CIM</t>
  </si>
  <si>
    <t>CIMENTACIÓN</t>
  </si>
  <si>
    <t>CIM-01</t>
  </si>
  <si>
    <t>CIM-02</t>
  </si>
  <si>
    <t>CIM-03</t>
  </si>
  <si>
    <t>CIM-04</t>
  </si>
  <si>
    <t>CIM-05</t>
  </si>
  <si>
    <t>EST</t>
  </si>
  <si>
    <t>ESTRUCTURA</t>
  </si>
  <si>
    <t>EST-01</t>
  </si>
  <si>
    <t>EST-02</t>
  </si>
  <si>
    <t>EST-03</t>
  </si>
  <si>
    <t>EST-04</t>
  </si>
  <si>
    <t>EST-05</t>
  </si>
  <si>
    <t>EST-06</t>
  </si>
  <si>
    <t>ALB-08</t>
  </si>
  <si>
    <t>ACA-05</t>
  </si>
  <si>
    <t>ACA-06</t>
  </si>
  <si>
    <t>ACA-07</t>
  </si>
  <si>
    <t>HERRERÍA</t>
  </si>
  <si>
    <t>HER-03</t>
  </si>
  <si>
    <t>HER-04</t>
  </si>
  <si>
    <t>HER-05</t>
  </si>
  <si>
    <t>TOTAL</t>
  </si>
  <si>
    <t>CANHA FÚTBOL 5</t>
  </si>
  <si>
    <t>GRA</t>
  </si>
  <si>
    <t>IVA 16%</t>
  </si>
  <si>
    <t>GRAN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</si>
</sst>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[$-80A]d&quot; de &quot;mmmm&quot; de &quot;yyyy;@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color rgb="FF000000"/>
      <name val="Century Gothic"/>
      <family val="2"/>
    </font>
    <font>
      <sz val="9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9"/>
      <color rgb="FF000000"/>
      <name val="Century Gothic"/>
      <family val="2"/>
    </font>
    <font>
      <b/>
      <sz val="9"/>
      <color theme="1"/>
      <name val="Century Gothic"/>
      <family val="2"/>
    </font>
    <font>
      <b/>
      <sz val="10"/>
      <color rgb="FF7030A0"/>
      <name val="Century Gothic"/>
      <family val="2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64" fontId="3" fillId="0" borderId="0" xfId="1" applyNumberFormat="1" applyFont="1" applyAlignment="1">
      <alignment horizontal="righ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4" fontId="3" fillId="0" borderId="1" xfId="1" applyNumberFormat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5" fillId="0" borderId="3" xfId="1" applyFont="1" applyBorder="1" applyAlignment="1">
      <alignment horizontal="left" vertical="center" wrapText="1"/>
    </xf>
    <xf numFmtId="8" fontId="5" fillId="0" borderId="5" xfId="1" applyNumberFormat="1" applyFont="1" applyBorder="1" applyAlignment="1">
      <alignment horizontal="right" vertical="center" wrapText="1"/>
    </xf>
    <xf numFmtId="2" fontId="3" fillId="0" borderId="0" xfId="1" applyNumberFormat="1" applyFont="1" applyAlignment="1">
      <alignment horizontal="center" vertical="center" wrapText="1"/>
    </xf>
    <xf numFmtId="8" fontId="3" fillId="0" borderId="0" xfId="1" applyNumberFormat="1" applyFont="1" applyAlignment="1">
      <alignment horizontal="center" vertical="center" wrapText="1"/>
    </xf>
    <xf numFmtId="8" fontId="3" fillId="0" borderId="0" xfId="1" applyNumberFormat="1" applyFont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/>
    </xf>
    <xf numFmtId="8" fontId="5" fillId="0" borderId="1" xfId="1" applyNumberFormat="1" applyFont="1" applyBorder="1" applyAlignment="1">
      <alignment horizontal="right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8" fontId="6" fillId="0" borderId="0" xfId="1" applyNumberFormat="1" applyFont="1" applyAlignment="1">
      <alignment horizontal="right" vertical="center" wrapText="1"/>
    </xf>
    <xf numFmtId="2" fontId="6" fillId="0" borderId="0" xfId="1" applyNumberFormat="1" applyFont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5" fillId="0" borderId="1" xfId="1" applyFont="1" applyBorder="1" applyAlignment="1">
      <alignment vertical="center" wrapText="1"/>
    </xf>
    <xf numFmtId="8" fontId="5" fillId="0" borderId="1" xfId="1" applyNumberFormat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8" fontId="3" fillId="0" borderId="1" xfId="1" applyNumberFormat="1" applyFont="1" applyBorder="1" applyAlignment="1">
      <alignment horizontal="right" vertical="center" wrapText="1"/>
    </xf>
    <xf numFmtId="9" fontId="7" fillId="0" borderId="0" xfId="1" applyNumberFormat="1" applyFont="1" applyAlignment="1">
      <alignment horizontal="right" vertical="center"/>
    </xf>
    <xf numFmtId="0" fontId="3" fillId="0" borderId="1" xfId="1" applyFont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8" fontId="8" fillId="0" borderId="1" xfId="1" applyNumberFormat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8" fontId="10" fillId="0" borderId="0" xfId="1" applyNumberFormat="1" applyFont="1" applyAlignment="1">
      <alignment horizontal="right" vertical="center" wrapText="1"/>
    </xf>
    <xf numFmtId="0" fontId="6" fillId="0" borderId="0" xfId="1" applyFont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right" vertical="center" wrapText="1"/>
    </xf>
    <xf numFmtId="0" fontId="5" fillId="0" borderId="4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</cellXfs>
  <cellStyles count="2">
    <cellStyle name="Normal" xfId="0" builtinId="0"/>
    <cellStyle name="Normal 2" xfId="1" xr:uid="{CDD4E6A7-48F7-44C1-84BE-FE319B3B06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66676</xdr:rowOff>
    </xdr:from>
    <xdr:to>
      <xdr:col>5</xdr:col>
      <xdr:colOff>2000250</xdr:colOff>
      <xdr:row>0</xdr:row>
      <xdr:rowOff>826324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1AE36B-B1A7-4C75-BF21-ED94F3EA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66676"/>
          <a:ext cx="1619250" cy="7596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undacionhogares-my.sharepoint.com/personal/williambh_fundacionhogares_org/Documents/FH/05%20Estado%20de%20M&#233;xico/03%20Joquicingo/01%20Banorte/Canchas/Concurso/230508_ESTIMADO%20DE%20OBRA%20JOQUICINGO.xlsx" TargetMode="External"/><Relationship Id="rId1" Type="http://schemas.openxmlformats.org/officeDocument/2006/relationships/externalLinkPath" Target="230508_ESTIMADO%20DE%20OBRA%20JOQUICI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TERO 1.4"/>
      <sheetName val="MORTERO 1.5"/>
      <sheetName val="CON 100"/>
      <sheetName val="CON 150"/>
      <sheetName val="CON 200"/>
      <sheetName val="CON 250"/>
      <sheetName val="FORMATO"/>
      <sheetName val="CIM-05"/>
      <sheetName val="CIM-04"/>
      <sheetName val="CIM-03"/>
      <sheetName val="CIM-02"/>
      <sheetName val="CIM-01"/>
      <sheetName val="PRE-01"/>
      <sheetName val="PRE-02"/>
      <sheetName val="PRE-03"/>
      <sheetName val="PRE-04"/>
      <sheetName val="PRE-05"/>
      <sheetName val="PRE-06"/>
      <sheetName val="PRE-07"/>
      <sheetName val="PRE-08"/>
      <sheetName val="ALB-01"/>
      <sheetName val="ALB-02"/>
      <sheetName val="ALB-03"/>
      <sheetName val="ALB-04"/>
      <sheetName val="ALB-05"/>
      <sheetName val="ALB-06"/>
      <sheetName val="ALB-07"/>
      <sheetName val="ALB-08"/>
      <sheetName val="CUADRILLA"/>
      <sheetName val="DATOS"/>
      <sheetName val="EST-01"/>
      <sheetName val="EST-02"/>
      <sheetName val="EST-03"/>
      <sheetName val="EST-04"/>
      <sheetName val="EST-05"/>
      <sheetName val="EST-06"/>
      <sheetName val="ACA-01"/>
      <sheetName val="ACA-02"/>
      <sheetName val="ACA-03"/>
      <sheetName val="ACA-04"/>
      <sheetName val="ACA-05"/>
      <sheetName val="ACA-06"/>
      <sheetName val="ACA-07"/>
      <sheetName val="ACA-08"/>
      <sheetName val="PRESUPUESTO"/>
      <sheetName val="HER-01"/>
      <sheetName val="HER-02"/>
      <sheetName val="HER-03"/>
      <sheetName val="HER-06"/>
      <sheetName val="HER-04"/>
      <sheetName val="HER-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Placa de acero A-36 de 19 mm de 25x25 cm. con 4 anclas de redondo de 5/8" con un desarrollo de 30 cm con rosca en los dos extremos, incluye: grout, tuercas y rondanas, trazo, materiales, cortes, soldadura, fijación, mano de obra, equipo y herramienta.</v>
          </cell>
        </row>
      </sheetData>
      <sheetData sheetId="8">
        <row r="7">
          <cell r="B7" t="str">
            <v>Placa de acero A-36 de 13 mm de 20x20 cm. con 4 anclas de redondo de 1/2" con un desarrollo de 30 cm con rosca en los dos extremos, incluye: grout, tuercas y rondanas, trazo, materiales, cortes, soldadura, fijación, mano de obra, equipo y herramienta.</v>
          </cell>
        </row>
      </sheetData>
      <sheetData sheetId="9">
        <row r="7">
          <cell r="B7" t="str">
            <v>Dado D-1 para aclaje  de 0.30x0.30x0.45m. de altura, armado con 8 vars.# 4, y estribos # 3 @ 15 cm, concreto heho en obra F'c=250Kg/cm2. Incluye: suministro de materiales, acarreos, cortes, traslapes, desperdicios, habilitado, cimbrado acabado común, colado, vibrado, descimbrado, mano de obra, equipo y herramienta.</v>
          </cell>
        </row>
      </sheetData>
      <sheetData sheetId="10">
        <row r="7">
          <cell r="B7" t="str">
            <v>Zapata aislada Z-1 de 0.80x0.80x0.12 m. peralte promedio, de concreto hecho en obra F'c=250 kg/cm2, armada con varilla del No. 3 @20cm en ambos sentidos y dado de 0.30x0.30x0.45 m. de altura, armado con 8 vars.# 4, y estribos # 3 @ 15 cm. Incluye: suministro de materiales, acarreos, cortes, traslapes, desperdicios, habilitado, cimbrado acabado común, colado, vibrado, descimbrado, mano de obra, equipo y herramienta.</v>
          </cell>
        </row>
      </sheetData>
      <sheetData sheetId="11">
        <row r="7">
          <cell r="B7" t="str">
            <v>Plantilla de 5 cm, de espesor de concreto hecho en obra de F'c=100 kg/cm2, incluye: preparación de la superficie, nivelación, maestreado, colado, mano de obra, equipo y herramienta.</v>
          </cell>
        </row>
      </sheetData>
      <sheetData sheetId="12">
        <row r="7">
          <cell r="B7" t="str">
            <v>Trazo y nivelación manual para establecer ejes, banco de nivel y referencias, incluye: materiales, mano de obra, equipo y herramienta.</v>
          </cell>
        </row>
      </sheetData>
      <sheetData sheetId="13">
        <row r="7">
          <cell r="B7" t="str">
            <v>Desmantelamiento y retiro de tableros o porterias existentes, Incluye recuperación y resguardo de material, mano de obra, herramienta, equipo y resane en piso</v>
          </cell>
        </row>
      </sheetData>
      <sheetData sheetId="14">
        <row r="7">
          <cell r="B7" t="str">
            <v>Limpia y desyerbe del terreno, incluye: quema de yerba, y acopio de basura y escombro, mano de obra, equipo y herramienta.</v>
          </cell>
        </row>
      </sheetData>
      <sheetData sheetId="15">
        <row r="7">
          <cell r="B7" t="str">
            <v>Excavación de cepa o zapatas, por medios manuales de 0 a -2.00 m, en material tipo I-A, incluye: mano de obra, equipo y herramienta</v>
          </cell>
        </row>
      </sheetData>
      <sheetData sheetId="16">
        <row r="7">
          <cell r="B7" t="str">
            <v>Compactacion terreno natural, incluye: escarificacion, mezclado y tendido. Incluira todo lo necesario para su correcta ejecuccion.</v>
          </cell>
        </row>
      </sheetData>
      <sheetData sheetId="17">
        <row r="7">
          <cell r="B7" t="str">
            <v>Relleno en zanjas de cimentacion y plataforma degradas con material producto de excavacion  o de la zona (escombro) compactado con bailarina al 95% proctor, adicionando agua, incluye: suministro de materiales, acarreos de una estacion 20 mts, mano de obra, maquinaria, equipo, herramienta</v>
          </cell>
        </row>
      </sheetData>
      <sheetData sheetId="18">
        <row r="7">
          <cell r="B7" t="str">
            <v>Acarreo en carretilla 1a estación de 20 m., de material producto de la demolición y/o excavación, volumen medido en banco, incluye: mano de obra, equipo y herramienta.a</v>
          </cell>
        </row>
      </sheetData>
      <sheetData sheetId="19">
        <row r="7">
          <cell r="B7" t="str">
            <v>Acarreo en camión 1er km, y kilometros subsecuentes con carga manual, incluye: mano de obra, equipo y herramienta.</v>
          </cell>
        </row>
      </sheetData>
      <sheetData sheetId="20">
        <row r="7">
          <cell r="B7" t="str">
            <v>Muro de 15 cm. de block de concreto de 15x20x40 cm. asentado con mezcla cemento arena 1:5, acabado aparente, incluye: materiales, acarreos, mano de obra, equipo y herramienta.</v>
          </cell>
        </row>
      </sheetData>
      <sheetData sheetId="21">
        <row r="7">
          <cell r="B7" t="str">
            <v>Muro curvo de 15 cm. de block de concreto de 15x20x40 cm. asentado con mezcla cemento arena 1:5, acabado aparente, incluye: materiales, acarreos, mano de obra, equipo y herramienta.</v>
          </cell>
        </row>
      </sheetData>
      <sheetData sheetId="22">
        <row r="7">
          <cell r="B7" t="str">
            <v>Castillo de 15x15 cm. de concreto hecho en obra de F'c=200 kg/cm2, acabado común, armado con 4 varillas de 3/8" y estribos del No.2 a cada 15 cm, incluye: materiales, acarreos, cortes, desperdicios, armado, traslapes, amarres, cimbrado, coldado, descimbrado, mano de obra, equipo y herramienta.</v>
          </cell>
        </row>
      </sheetData>
      <sheetData sheetId="23">
        <row r="7">
          <cell r="B7" t="str">
            <v>Castillo de 15x15 cm. de concreto hecho en obra de F'c=250 kg/cm2, acabado común, armado con 4 varillas de 3/8" y estribos del No.2 a cada 20 cm, incluye: materiales, acarreos, cortes, desperdicios, armado, traslapes, amarres, cimbrado, coldado, descimbrado, mano de obra, equipo y herramienta.</v>
          </cell>
        </row>
      </sheetData>
      <sheetData sheetId="24">
        <row r="7">
          <cell r="B7" t="str">
            <v>Dala de 15x20cm de concreto hecho en obra F'c=200 kg/cm2, armado con 4 varillas del No. 3 , con estribos del No.2 a cada 0.2 cm. Incluye: suministro de materiales, acarreos, elevaciones , cortes, traslapes, desperdicios, habilitado, cimbrado, acabado común, descimbrado, limpieza, mano de obra, equipo y herramienta.</v>
          </cell>
        </row>
      </sheetData>
      <sheetData sheetId="25">
        <row r="7">
          <cell r="B7" t="str">
            <v>Paso de dren para agua pluvial a base de tubo de PVC de 2" de 15cm de largo, colocado en dala de desplante, incluye: suministro de materiales, acarreos, andamios, limpieza, mano de obra, equipo y herramienta.</v>
          </cell>
        </row>
      </sheetData>
      <sheetData sheetId="26">
        <row r="7">
          <cell r="B7" t="str">
            <v>Firme de 6 cm acabado común, armado con malla 6x6/10-10, de concreto F'c= 150 kg/cm2, incluye: suministro de materiales, acarreos, nivelación, cimbrado de fronteras, mano de obra, equipo y herramienta.</v>
          </cell>
        </row>
      </sheetData>
      <sheetData sheetId="27">
        <row r="7">
          <cell r="B7" t="str">
            <v>Piso de 6 cm acabado pulido, de concreto F'c= 150 kg/cm2, incluye: suministro de materiales, acarreos, nivelación, cimbrado de fronteras, mano de obra, equipo y herramienta.</v>
          </cell>
        </row>
      </sheetData>
      <sheetData sheetId="28"/>
      <sheetData sheetId="29">
        <row r="24">
          <cell r="G24">
            <v>90.038655999999989</v>
          </cell>
        </row>
        <row r="40">
          <cell r="G40">
            <v>17.095680000000002</v>
          </cell>
        </row>
        <row r="54">
          <cell r="G54">
            <v>20.736000000000001</v>
          </cell>
        </row>
        <row r="69">
          <cell r="G69">
            <v>47.347200000000001</v>
          </cell>
        </row>
        <row r="97">
          <cell r="G97">
            <v>197.64000000000004</v>
          </cell>
        </row>
        <row r="115">
          <cell r="G115">
            <v>106.70400000000001</v>
          </cell>
        </row>
        <row r="152">
          <cell r="G152">
            <v>7.1961750000000002</v>
          </cell>
        </row>
        <row r="175">
          <cell r="G175">
            <v>8.3070225000000004</v>
          </cell>
        </row>
        <row r="188">
          <cell r="G188">
            <v>3.0387000000000004</v>
          </cell>
        </row>
        <row r="210">
          <cell r="G210">
            <v>35.524124999999991</v>
          </cell>
        </row>
        <row r="234">
          <cell r="G234">
            <v>34.789965000000009</v>
          </cell>
        </row>
        <row r="285">
          <cell r="G285">
            <v>21.042000000000002</v>
          </cell>
        </row>
        <row r="301">
          <cell r="G301">
            <v>90.245999999999995</v>
          </cell>
        </row>
      </sheetData>
      <sheetData sheetId="30">
        <row r="7">
          <cell r="B7" t="str">
            <v>Columna metálica (CM-01) a base de perfil tipo OR de 4" x 4" e=3.20mm, acabado con pintura de esmalte Comex Total 100, color SMA aplicada a dos manos. Incluye aplicación de primario 100 Mca. Comex aplicado a dos manos. incluye: materiales, acarreos, cortes, trazo, habilitado, soldadura, aplicación de primer anticorrosivo, montaje, mano de obra, equipo y herramienta.</v>
          </cell>
        </row>
      </sheetData>
      <sheetData sheetId="31">
        <row r="7">
          <cell r="B7" t="str">
            <v>Viga metálica (VM-01) a base de perfil tipo OR de 3" x 3" e=3.20mm, acabado con pintura de esmalte Comex Total 100, color SMA aplicada a dos manos. Incluye aplicación de primario 100 Mca. Comex aplicado a dos manos. incluye: materiales, acarreos, cortes, trazo, habilitado, soldadura, aplicación de primer anticorrosivo, montaje, mano de obra, equipo y herramienta.</v>
          </cell>
        </row>
      </sheetData>
      <sheetData sheetId="32">
        <row r="7">
          <cell r="B7" t="str">
            <v>Columna metálica (CM-02) a base de perfil tipo OR de 3" x 3" e=3.20mm , acabado con pintura de esmalte Comex Total 100, color SMA aplicada a dos manos. Incluye aplicación de primario 100 Mca. Comex aplicado a dos manos.incluye: materiales, acarreos, cortes, trazo, habilitado, soldadura, aplicación de primer anticorrosivo, montaje, mano de obra, equipo y herramienta.</v>
          </cell>
        </row>
      </sheetData>
      <sheetData sheetId="33">
        <row r="7">
          <cell r="B7" t="str">
            <v>Bastidor de  a base de perfil tipo OR de 4" x 3" e=3.20mm @75cm para fijación de lámina, acabado con pintura de esmalte Comex Total 100, color SMA aplicada a dos manos. Incluye aplicación de primario 100 Mca. Comex aplicado a dos manos. Incluye: suministro de materiales, mano de obra, equipo y herramienta.</v>
          </cell>
        </row>
      </sheetData>
      <sheetData sheetId="34">
        <row r="7">
          <cell r="B7" t="str">
            <v>Viga metálica (VM-01) en gradas a base de perfil tipo OR de 3" x 3" e=3.20mm, acabado con pintura de esmalte Comex Total 100, color SMA aplicada a dos manos. Incluye aplicación de primario 100 Mca. Comex aplicado a dos manos. incluye: materiales, acarreos, cortes, trazo, habilitado, soldadura, aplicación de primer anticorrosivo, montaje, mano de obra, equipo y herramienta.</v>
          </cell>
        </row>
      </sheetData>
      <sheetData sheetId="35">
        <row r="7">
          <cell r="B7" t="str">
            <v>Bastidor de  a base de perfil PTR de1 1/4" X 1 1/4" para fijación de madera de 3/4" en gradas, acabado con pintura de esmalte Comex Total 100, color SMA aplicada a dos manos. Incluye aplicación de primario 100 Mca. Comex aplicado a dos manos. Incluye: suministro de materiales, mano de obra, equipo y herramienta.</v>
          </cell>
        </row>
      </sheetData>
      <sheetData sheetId="36">
        <row r="7">
          <cell r="B7" t="str">
            <v>Pasto Sintético Sportmaster Modelo Fibrilado Power Choice. Altura 40mm, Peso 700 gr/m2. Color Verde Fabricado con Fibra Polietileno, Fibrilado de 7200 Denier. Retorcido y Estabilizado con Protección contra Rayos Ultravioleta. Doble Base Reforzada Durabac UltraBac Pro + Action Bac. Incluye Suministro, Instalación, Línea Blanca para Trazo Oficial, Arena, Caucho, Transporte y Pegamento. Pasto y Fabricante cumplen con Certificación ISO 9001, ISO 14001 y OSHAS18001.</v>
          </cell>
        </row>
      </sheetData>
      <sheetData sheetId="37">
        <row r="7">
          <cell r="B7" t="str">
            <v>Aplanado acabado fino sobre muros, con mezcla cemento arena en proporción de 1:4, incluye: suministro de materiales, acarreos, andamios, limpieza, mano de obra, equipo y herramienta.</v>
          </cell>
        </row>
      </sheetData>
      <sheetData sheetId="38">
        <row r="7">
          <cell r="B7" t="str">
            <v>Boquilla de aplanado acabado fino, con mezcla cemento arena en proporción de 1:4, incluye: suministro de materiales, acarreos, andamios, limpieza, mano de obra, equipo y herramienta.</v>
          </cell>
        </row>
      </sheetData>
      <sheetData sheetId="39">
        <row r="7">
          <cell r="B7" t="str">
            <v>Pintura vinilica en muros marca Comex Pro 1000 Plus a dos manos, incluye: aplicación de sellador, materiales, preparación de la superficie, mano de obra, equipo, herramienta y andamios.</v>
          </cell>
        </row>
      </sheetData>
      <sheetData sheetId="40">
        <row r="7">
          <cell r="B7" t="str">
            <v>Aplanado acabado pulido sobre muros, con mezcla cemento arena en proporción de 1:4, incluye: suministro de materiales, acarreos, andamios, limpieza, mano de obra, equipo y herramienta.</v>
          </cell>
        </row>
      </sheetData>
      <sheetData sheetId="41">
        <row r="7">
          <cell r="B7" t="str">
            <v>Aplicación de selladora vinilico a una mano, incluye: , materiales, preparación de la superficie, mano de obra, equipo, herramienta y andamios.</v>
          </cell>
        </row>
      </sheetData>
      <sheetData sheetId="42">
        <row r="7">
          <cell r="B7" t="str">
            <v>Banca para gradas a base de tabla de madera de pino de 19mm de 0.25mx 2.40 acabado mate en madera con mate con Polyform Barniz Spar Marino Mca. Comex color transparente, fijado de madera a bastidor metálico con tornillo de 2" autotaladrante de cabeza avellanada, incluye: accesorios, acarreos, elevación, fijación, mano de obra, equipo y herramienta.</v>
          </cell>
        </row>
      </sheetData>
      <sheetData sheetId="43">
        <row r="7">
          <cell r="B7" t="str">
            <v>Aplanado acabado repellado sobre muros, con mezcla cemento arena en proporción de 1:5, incluye: suministro de materiales, acarreos, andamios, limpieza, mano de obra, equipo y herramienta.</v>
          </cell>
        </row>
      </sheetData>
      <sheetData sheetId="44"/>
      <sheetData sheetId="45">
        <row r="7">
          <cell r="B7" t="str">
            <v xml:space="preserve">Puerta de acceso a cancha, elaborada con contramarco de ángulo de 1 1/2" x e= 1/4" y marco de PTR 1 1/4" x 1 1/4" Cal. 22, con lámina lisa Cal.22 a una cara,  acabado con pintura Comex esmalte SMA, con aplicación de primario 100 Mca. Comex, incluye: pasador redondo, bisagras de barril, materiales, acarreos, elevación, fijación, mano de obra, equipo y herramienta.
</v>
          </cell>
        </row>
      </sheetData>
      <sheetData sheetId="46">
        <row r="7">
          <cell r="B7" t="str">
            <v xml:space="preserve">Portería de futbol de 2.0 x 3.00 m, elaborada con bastidor de ángulo de 1 1/2" x 1/4"" y malla ondulada rígida Cal.12 de 5cm x 5cm, acabado con pintura Comex esmalte SMA, con aplicación de primario 100 Mca. Comex, incluye: materiales, acarreos, elevación, fijación, mano de obra, equipo y herramienta.
</v>
          </cell>
        </row>
      </sheetData>
      <sheetData sheetId="47">
        <row r="7">
          <cell r="B7" t="str">
            <v>Barandal a 90cm, a base de doble tubo de 1 1/2" CED. 30, soldado a estructura métalica, Incluye: suministro de materiales, trazo y anclaje, habilitado, corte, soldadura, aplicación de pintura de esmalte limpieza, mano de obra, equipo y herramienta.</v>
          </cell>
        </row>
      </sheetData>
      <sheetData sheetId="48"/>
      <sheetData sheetId="49">
        <row r="7">
          <cell r="B7" t="str">
            <v>Barandal de rampa a 90cm, a base de postes dobles con tubo de 1 1/2" CED. 30 y pasamanos a base de doble tubo de 1 1/2" CED. 30, fijado a piso con Placa 1/4 de 0.12x0.12 m,  Incluye: suministro de materiales, trazo y anclaje, habilitado, corte, soldadura, aplicación de pintura de esmalte limpieza, mano de obra, equipo y herramienta.</v>
          </cell>
        </row>
      </sheetData>
      <sheetData sheetId="50">
        <row r="7">
          <cell r="B7" t="str">
            <v>Cubierta a base de lámina acanalada tipo R101 Cal. 24 en medidas de 7.88m x 3.05m fijada a estructura metálica con tornillos punta de broca autoperforante de 1/4" x 1" con rondana de goma y rondada de metal galvanizado @30cm, con aplicación de sellador de poliuretano color gris. en uniones y traslapes de lámina. Incluye: suministro de materiales, mano de obra, equipo y herramienta.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rego.ledes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EE23B-9E6F-4442-8FAB-511F9E5BD9EC}">
  <dimension ref="A1:F162"/>
  <sheetViews>
    <sheetView tabSelected="1" topLeftCell="A130" zoomScale="115" zoomScaleNormal="115" workbookViewId="0">
      <selection activeCell="D154" sqref="D154"/>
    </sheetView>
  </sheetViews>
  <sheetFormatPr baseColWidth="10" defaultRowHeight="15" x14ac:dyDescent="0.25"/>
  <cols>
    <col min="2" max="2" width="42.140625" customWidth="1"/>
    <col min="6" max="6" width="34" customWidth="1"/>
  </cols>
  <sheetData>
    <row r="1" spans="1:6" ht="72.75" customHeight="1" x14ac:dyDescent="0.25">
      <c r="A1" s="47"/>
      <c r="B1" s="47"/>
      <c r="C1" s="47"/>
      <c r="D1" s="47"/>
      <c r="E1" s="47"/>
      <c r="F1" s="47"/>
    </row>
    <row r="2" spans="1:6" x14ac:dyDescent="0.25">
      <c r="A2" s="1"/>
      <c r="B2" s="1"/>
      <c r="C2" s="1"/>
      <c r="D2" s="2"/>
      <c r="E2" s="3" t="s">
        <v>0</v>
      </c>
      <c r="F2" s="4">
        <f ca="1">TODAY()</f>
        <v>45056</v>
      </c>
    </row>
    <row r="3" spans="1:6" x14ac:dyDescent="0.25">
      <c r="A3" s="1"/>
      <c r="B3" s="1"/>
      <c r="C3" s="1"/>
      <c r="D3" s="2"/>
      <c r="E3" s="3"/>
      <c r="F3" s="4"/>
    </row>
    <row r="4" spans="1:6" x14ac:dyDescent="0.25">
      <c r="A4" s="48" t="s">
        <v>1</v>
      </c>
      <c r="B4" s="48"/>
      <c r="C4" s="48"/>
      <c r="D4" s="48"/>
      <c r="E4" s="48"/>
      <c r="F4" s="48"/>
    </row>
    <row r="5" spans="1:6" x14ac:dyDescent="0.25">
      <c r="A5" s="5"/>
      <c r="B5" s="5"/>
      <c r="C5" s="5"/>
      <c r="D5" s="6"/>
      <c r="E5" s="6"/>
      <c r="F5" s="7"/>
    </row>
    <row r="6" spans="1:6" ht="28.5" x14ac:dyDescent="0.25">
      <c r="A6" s="8" t="s">
        <v>2</v>
      </c>
      <c r="B6" s="9" t="s">
        <v>3</v>
      </c>
      <c r="C6" s="49" t="s">
        <v>4</v>
      </c>
      <c r="D6" s="49"/>
      <c r="E6" s="49" t="s">
        <v>5</v>
      </c>
      <c r="F6" s="49"/>
    </row>
    <row r="7" spans="1:6" x14ac:dyDescent="0.25">
      <c r="A7" s="10" t="s">
        <v>6</v>
      </c>
      <c r="B7" s="11" t="s">
        <v>7</v>
      </c>
      <c r="C7" s="42" t="s">
        <v>8</v>
      </c>
      <c r="D7" s="42"/>
      <c r="E7" s="42" t="s">
        <v>9</v>
      </c>
      <c r="F7" s="42"/>
    </row>
    <row r="8" spans="1:6" x14ac:dyDescent="0.25">
      <c r="A8" s="12"/>
      <c r="B8" s="12"/>
      <c r="C8" s="41"/>
      <c r="D8" s="41"/>
      <c r="E8" s="3"/>
      <c r="F8" s="14"/>
    </row>
    <row r="9" spans="1:6" x14ac:dyDescent="0.25">
      <c r="A9" s="15" t="s">
        <v>10</v>
      </c>
      <c r="B9" s="46" t="s">
        <v>11</v>
      </c>
      <c r="C9" s="46"/>
      <c r="D9" s="46"/>
      <c r="E9" s="46"/>
      <c r="F9" s="16"/>
    </row>
    <row r="10" spans="1:6" x14ac:dyDescent="0.25">
      <c r="A10" s="13"/>
      <c r="B10" s="13"/>
      <c r="C10" s="3"/>
      <c r="D10" s="17"/>
      <c r="E10" s="18"/>
      <c r="F10" s="19"/>
    </row>
    <row r="11" spans="1:6" x14ac:dyDescent="0.25">
      <c r="A11" s="20" t="s">
        <v>12</v>
      </c>
      <c r="B11" s="44" t="s">
        <v>13</v>
      </c>
      <c r="C11" s="44"/>
      <c r="D11" s="44"/>
      <c r="E11" s="44"/>
      <c r="F11" s="21"/>
    </row>
    <row r="12" spans="1:6" ht="28.5" x14ac:dyDescent="0.25">
      <c r="A12" s="22" t="s">
        <v>14</v>
      </c>
      <c r="B12" s="22" t="s">
        <v>15</v>
      </c>
      <c r="C12" s="22" t="s">
        <v>16</v>
      </c>
      <c r="D12" s="23" t="s">
        <v>17</v>
      </c>
      <c r="E12" s="23" t="s">
        <v>18</v>
      </c>
      <c r="F12" s="24" t="s">
        <v>19</v>
      </c>
    </row>
    <row r="13" spans="1:6" ht="57" x14ac:dyDescent="0.25">
      <c r="A13" s="13" t="s">
        <v>20</v>
      </c>
      <c r="B13" s="13" t="str">
        <f>'[1]PRE-01'!B7</f>
        <v>Trazo y nivelación manual para establecer ejes, banco de nivel y referencias, incluye: materiales, mano de obra, equipo y herramienta.</v>
      </c>
      <c r="C13" s="3" t="s">
        <v>21</v>
      </c>
      <c r="D13" s="17">
        <v>455.33</v>
      </c>
      <c r="E13" s="18"/>
      <c r="F13" s="19"/>
    </row>
    <row r="14" spans="1:6" x14ac:dyDescent="0.25">
      <c r="A14" s="13"/>
      <c r="B14" s="13"/>
      <c r="C14" s="3"/>
      <c r="D14" s="17"/>
      <c r="E14" s="18"/>
      <c r="F14" s="19"/>
    </row>
    <row r="15" spans="1:6" ht="57" x14ac:dyDescent="0.25">
      <c r="A15" s="13" t="s">
        <v>22</v>
      </c>
      <c r="B15" s="13" t="str">
        <f>'[1]PRE-02'!B7</f>
        <v>Desmantelamiento y retiro de tableros o porterias existentes, Incluye recuperación y resguardo de material, mano de obra, herramienta, equipo y resane en piso</v>
      </c>
      <c r="C15" s="3" t="s">
        <v>23</v>
      </c>
      <c r="D15" s="17">
        <v>2</v>
      </c>
      <c r="E15" s="18"/>
      <c r="F15" s="19"/>
    </row>
    <row r="16" spans="1:6" x14ac:dyDescent="0.25">
      <c r="A16" s="13"/>
      <c r="B16" s="13"/>
      <c r="C16" s="3"/>
      <c r="D16" s="17"/>
      <c r="E16" s="18"/>
      <c r="F16" s="19"/>
    </row>
    <row r="17" spans="1:6" ht="57" x14ac:dyDescent="0.25">
      <c r="A17" s="13" t="s">
        <v>24</v>
      </c>
      <c r="B17" s="13" t="str">
        <f>'[1]PRE-07'!B7</f>
        <v>Acarreo en carretilla 1a estación de 20 m., de material producto de la demolición y/o excavación, volumen medido en banco, incluye: mano de obra, equipo y herramienta.a</v>
      </c>
      <c r="C17" s="3" t="s">
        <v>25</v>
      </c>
      <c r="D17" s="17">
        <v>3</v>
      </c>
      <c r="E17" s="18"/>
      <c r="F17" s="19"/>
    </row>
    <row r="18" spans="1:6" x14ac:dyDescent="0.25">
      <c r="A18" s="13"/>
      <c r="B18" s="13"/>
      <c r="C18" s="3"/>
      <c r="D18" s="17"/>
      <c r="E18" s="18"/>
      <c r="F18" s="19"/>
    </row>
    <row r="19" spans="1:6" ht="42.75" x14ac:dyDescent="0.25">
      <c r="A19" s="13" t="s">
        <v>26</v>
      </c>
      <c r="B19" s="13" t="str">
        <f>'[1]PRE-08'!B7</f>
        <v>Acarreo en camión 1er km, y kilometros subsecuentes con carga manual, incluye: mano de obra, equipo y herramienta.</v>
      </c>
      <c r="C19" s="3" t="s">
        <v>25</v>
      </c>
      <c r="D19" s="17">
        <v>3</v>
      </c>
      <c r="E19" s="18"/>
      <c r="F19" s="19"/>
    </row>
    <row r="20" spans="1:6" x14ac:dyDescent="0.25">
      <c r="A20" s="13"/>
      <c r="B20" s="13"/>
      <c r="C20" s="3"/>
      <c r="D20" s="17"/>
      <c r="E20" s="18"/>
      <c r="F20" s="19"/>
    </row>
    <row r="21" spans="1:6" x14ac:dyDescent="0.25">
      <c r="A21" s="20" t="s">
        <v>27</v>
      </c>
      <c r="B21" s="44" t="s">
        <v>28</v>
      </c>
      <c r="C21" s="44"/>
      <c r="D21" s="44"/>
      <c r="E21" s="44"/>
      <c r="F21" s="21"/>
    </row>
    <row r="22" spans="1:6" x14ac:dyDescent="0.25">
      <c r="A22" s="22" t="s">
        <v>14</v>
      </c>
      <c r="B22" s="22" t="s">
        <v>15</v>
      </c>
      <c r="C22" s="22" t="s">
        <v>16</v>
      </c>
      <c r="D22" s="23" t="s">
        <v>17</v>
      </c>
      <c r="E22" s="23"/>
      <c r="F22" s="24"/>
    </row>
    <row r="23" spans="1:6" x14ac:dyDescent="0.25">
      <c r="A23" s="22"/>
      <c r="B23" s="22"/>
      <c r="C23" s="22"/>
      <c r="D23" s="23"/>
      <c r="E23" s="23"/>
      <c r="F23" s="24"/>
    </row>
    <row r="24" spans="1:6" ht="71.25" x14ac:dyDescent="0.25">
      <c r="A24" s="22" t="s">
        <v>29</v>
      </c>
      <c r="B24" s="22" t="str">
        <f>'[1]ALB-01'!B7</f>
        <v>Muro de 15 cm. de block de concreto de 15x20x40 cm. asentado con mezcla cemento arena 1:5, acabado aparente, incluye: materiales, acarreos, mano de obra, equipo y herramienta.</v>
      </c>
      <c r="C24" s="23" t="s">
        <v>21</v>
      </c>
      <c r="D24" s="25">
        <f>[1]DATOS!G24</f>
        <v>90.038655999999989</v>
      </c>
      <c r="E24" s="18"/>
      <c r="F24" s="19"/>
    </row>
    <row r="25" spans="1:6" x14ac:dyDescent="0.25">
      <c r="A25" s="22"/>
      <c r="B25" s="22"/>
      <c r="C25" s="22"/>
      <c r="D25" s="23"/>
      <c r="E25" s="18"/>
      <c r="F25" s="24"/>
    </row>
    <row r="26" spans="1:6" ht="71.25" x14ac:dyDescent="0.25">
      <c r="A26" s="22" t="s">
        <v>30</v>
      </c>
      <c r="B26" s="22" t="str">
        <f>'[1]ALB-02'!B7</f>
        <v>Muro curvo de 15 cm. de block de concreto de 15x20x40 cm. asentado con mezcla cemento arena 1:5, acabado aparente, incluye: materiales, acarreos, mano de obra, equipo y herramienta.</v>
      </c>
      <c r="C26" s="23" t="s">
        <v>21</v>
      </c>
      <c r="D26" s="25">
        <f>[1]DATOS!G40</f>
        <v>17.095680000000002</v>
      </c>
      <c r="E26" s="18"/>
      <c r="F26" s="19"/>
    </row>
    <row r="27" spans="1:6" x14ac:dyDescent="0.25">
      <c r="A27" s="22"/>
      <c r="B27" s="22"/>
      <c r="C27" s="22"/>
      <c r="D27" s="23"/>
      <c r="E27" s="18"/>
      <c r="F27" s="24"/>
    </row>
    <row r="28" spans="1:6" ht="114" x14ac:dyDescent="0.25">
      <c r="A28" s="22" t="s">
        <v>31</v>
      </c>
      <c r="B28" s="22" t="str">
        <f>'[1]ALB-03'!B7</f>
        <v>Castillo de 15x15 cm. de concreto hecho en obra de F'c=200 kg/cm2, acabado común, armado con 4 varillas de 3/8" y estribos del No.2 a cada 15 cm, incluye: materiales, acarreos, cortes, desperdicios, armado, traslapes, amarres, cimbrado, coldado, descimbrado, mano de obra, equipo y herramienta.</v>
      </c>
      <c r="C28" s="23" t="s">
        <v>32</v>
      </c>
      <c r="D28" s="25">
        <f>[1]DATOS!G54</f>
        <v>20.736000000000001</v>
      </c>
      <c r="E28" s="18"/>
      <c r="F28" s="19"/>
    </row>
    <row r="29" spans="1:6" x14ac:dyDescent="0.25">
      <c r="A29" s="22"/>
      <c r="B29" s="22"/>
      <c r="C29" s="22"/>
      <c r="D29" s="23"/>
      <c r="E29" s="18"/>
      <c r="F29" s="24"/>
    </row>
    <row r="30" spans="1:6" ht="114" x14ac:dyDescent="0.25">
      <c r="A30" s="22" t="s">
        <v>33</v>
      </c>
      <c r="B30" s="22" t="str">
        <f>'[1]ALB-04'!B7</f>
        <v>Castillo de 15x15 cm. de concreto hecho en obra de F'c=250 kg/cm2, acabado común, armado con 4 varillas de 3/8" y estribos del No.2 a cada 20 cm, incluye: materiales, acarreos, cortes, desperdicios, armado, traslapes, amarres, cimbrado, coldado, descimbrado, mano de obra, equipo y herramienta.</v>
      </c>
      <c r="C30" s="23" t="s">
        <v>32</v>
      </c>
      <c r="D30" s="25">
        <f>[1]DATOS!G69</f>
        <v>47.347200000000001</v>
      </c>
      <c r="E30" s="18"/>
      <c r="F30" s="19"/>
    </row>
    <row r="31" spans="1:6" x14ac:dyDescent="0.25">
      <c r="A31" s="22"/>
      <c r="B31" s="22"/>
      <c r="C31" s="23"/>
      <c r="D31" s="23"/>
      <c r="E31" s="18"/>
      <c r="F31" s="19"/>
    </row>
    <row r="32" spans="1:6" ht="99.75" x14ac:dyDescent="0.25">
      <c r="A32" s="22" t="s">
        <v>34</v>
      </c>
      <c r="B32" s="22" t="str">
        <f>'[1]ALB-05'!B7</f>
        <v>Dala de 15x20cm de concreto hecho en obra F'c=200 kg/cm2, armado con 4 varillas del No. 3 , con estribos del No.2 a cada 0.2 cm. Incluye: suministro de materiales, acarreos, elevaciones , cortes, traslapes, desperdicios, habilitado, cimbrado, acabado común, descimbrado, limpieza, mano de obra, equipo y herramienta.</v>
      </c>
      <c r="C32" s="23" t="s">
        <v>32</v>
      </c>
      <c r="D32" s="23">
        <f>[1]DATOS!G97</f>
        <v>197.64000000000004</v>
      </c>
      <c r="E32" s="18"/>
      <c r="F32" s="19"/>
    </row>
    <row r="33" spans="1:6" x14ac:dyDescent="0.25">
      <c r="A33" s="22"/>
      <c r="B33" s="22"/>
      <c r="C33" s="23"/>
      <c r="D33" s="23"/>
      <c r="E33" s="18"/>
      <c r="F33" s="19"/>
    </row>
    <row r="34" spans="1:6" ht="71.25" x14ac:dyDescent="0.25">
      <c r="A34" s="22" t="s">
        <v>35</v>
      </c>
      <c r="B34" s="22" t="str">
        <f>'[1]ALB-06'!B7</f>
        <v>Paso de dren para agua pluvial a base de tubo de PVC de 2" de 15cm de largo, colocado en dala de desplante, incluye: suministro de materiales, acarreos, andamios, limpieza, mano de obra, equipo y herramienta.</v>
      </c>
      <c r="C34" s="23" t="s">
        <v>36</v>
      </c>
      <c r="D34" s="25">
        <v>12</v>
      </c>
      <c r="E34" s="18"/>
      <c r="F34" s="19"/>
    </row>
    <row r="35" spans="1:6" x14ac:dyDescent="0.25">
      <c r="A35" s="22"/>
      <c r="B35" s="22"/>
      <c r="C35" s="23"/>
      <c r="D35" s="23"/>
      <c r="E35" s="18"/>
      <c r="F35" s="19"/>
    </row>
    <row r="36" spans="1:6" x14ac:dyDescent="0.25">
      <c r="A36" s="22"/>
      <c r="B36" s="22"/>
      <c r="C36" s="22"/>
      <c r="D36" s="23"/>
      <c r="E36" s="23"/>
      <c r="F36" s="24"/>
    </row>
    <row r="37" spans="1:6" x14ac:dyDescent="0.25">
      <c r="A37" s="20" t="s">
        <v>37</v>
      </c>
      <c r="B37" s="44" t="s">
        <v>38</v>
      </c>
      <c r="C37" s="44"/>
      <c r="D37" s="44"/>
      <c r="E37" s="44"/>
      <c r="F37" s="21"/>
    </row>
    <row r="38" spans="1:6" ht="28.5" x14ac:dyDescent="0.25">
      <c r="A38" s="22" t="s">
        <v>14</v>
      </c>
      <c r="B38" s="22" t="s">
        <v>15</v>
      </c>
      <c r="C38" s="22" t="s">
        <v>16</v>
      </c>
      <c r="D38" s="23" t="s">
        <v>17</v>
      </c>
      <c r="E38" s="23" t="s">
        <v>18</v>
      </c>
      <c r="F38" s="24" t="s">
        <v>19</v>
      </c>
    </row>
    <row r="39" spans="1:6" x14ac:dyDescent="0.25">
      <c r="A39" s="22"/>
      <c r="B39" s="22"/>
      <c r="C39" s="22"/>
      <c r="D39" s="23"/>
      <c r="E39" s="23"/>
      <c r="F39" s="24"/>
    </row>
    <row r="40" spans="1:6" ht="156.75" x14ac:dyDescent="0.25">
      <c r="A40" s="22" t="s">
        <v>39</v>
      </c>
      <c r="B40" s="13" t="str">
        <f>'[1]ACA-01'!B7</f>
        <v>Pasto Sintético Sportmaster Modelo Fibrilado Power Choice. Altura 40mm, Peso 700 gr/m2. Color Verde Fabricado con Fibra Polietileno, Fibrilado de 7200 Denier. Retorcido y Estabilizado con Protección contra Rayos Ultravioleta. Doble Base Reforzada Durabac UltraBac Pro + Action Bac. Incluye Suministro, Instalación, Línea Blanca para Trazo Oficial, Arena, Caucho, Transporte y Pegamento. Pasto y Fabricante cumplen con Certificación ISO 9001, ISO 14001 y OSHAS18001.</v>
      </c>
      <c r="C40" s="3" t="s">
        <v>21</v>
      </c>
      <c r="D40" s="17">
        <v>455.33</v>
      </c>
      <c r="E40" s="18"/>
      <c r="F40" s="19"/>
    </row>
    <row r="41" spans="1:6" x14ac:dyDescent="0.25">
      <c r="A41" s="13"/>
      <c r="B41" s="13"/>
      <c r="C41" s="3"/>
      <c r="D41" s="17"/>
      <c r="E41" s="18"/>
      <c r="F41" s="19"/>
    </row>
    <row r="42" spans="1:6" ht="71.25" x14ac:dyDescent="0.25">
      <c r="A42" s="13" t="s">
        <v>40</v>
      </c>
      <c r="B42" s="13" t="str">
        <f>'[1]ACA-02'!B7</f>
        <v>Aplanado acabado fino sobre muros, con mezcla cemento arena en proporción de 1:4, incluye: suministro de materiales, acarreos, andamios, limpieza, mano de obra, equipo y herramienta.</v>
      </c>
      <c r="C42" s="3" t="s">
        <v>21</v>
      </c>
      <c r="D42" s="17">
        <v>95.32</v>
      </c>
      <c r="E42" s="18"/>
      <c r="F42" s="19"/>
    </row>
    <row r="43" spans="1:6" x14ac:dyDescent="0.25">
      <c r="A43" s="13"/>
      <c r="B43" s="13"/>
      <c r="C43" s="3"/>
      <c r="D43" s="17"/>
      <c r="E43" s="18"/>
      <c r="F43" s="19"/>
    </row>
    <row r="44" spans="1:6" ht="71.25" x14ac:dyDescent="0.25">
      <c r="A44" s="13" t="s">
        <v>41</v>
      </c>
      <c r="B44" s="13" t="str">
        <f>'[1]ACA-08'!B7</f>
        <v>Aplanado acabado repellado sobre muros, con mezcla cemento arena en proporción de 1:5, incluye: suministro de materiales, acarreos, andamios, limpieza, mano de obra, equipo y herramienta.</v>
      </c>
      <c r="C44" s="3" t="s">
        <v>21</v>
      </c>
      <c r="D44" s="17">
        <v>95.32</v>
      </c>
      <c r="E44" s="18"/>
      <c r="F44" s="19"/>
    </row>
    <row r="45" spans="1:6" x14ac:dyDescent="0.25">
      <c r="A45" s="13"/>
      <c r="B45" s="13"/>
      <c r="C45" s="3"/>
      <c r="D45" s="17"/>
      <c r="E45" s="18"/>
      <c r="F45" s="19"/>
    </row>
    <row r="46" spans="1:6" ht="71.25" x14ac:dyDescent="0.25">
      <c r="A46" s="22" t="s">
        <v>42</v>
      </c>
      <c r="B46" s="22" t="str">
        <f>'[1]ACA-03'!B7</f>
        <v>Boquilla de aplanado acabado fino, con mezcla cemento arena en proporción de 1:4, incluye: suministro de materiales, acarreos, andamios, limpieza, mano de obra, equipo y herramienta.</v>
      </c>
      <c r="C46" s="23" t="s">
        <v>32</v>
      </c>
      <c r="D46" s="25">
        <f>[1]DATOS!G115</f>
        <v>106.70400000000001</v>
      </c>
      <c r="E46" s="18"/>
      <c r="F46" s="19"/>
    </row>
    <row r="47" spans="1:6" x14ac:dyDescent="0.25">
      <c r="A47" s="13"/>
      <c r="B47" s="13"/>
      <c r="C47" s="3"/>
      <c r="D47" s="17"/>
      <c r="E47" s="18"/>
      <c r="F47" s="19"/>
    </row>
    <row r="48" spans="1:6" ht="71.25" x14ac:dyDescent="0.25">
      <c r="A48" s="13" t="s">
        <v>43</v>
      </c>
      <c r="B48" s="13" t="str">
        <f>'[1]ACA-04'!B7</f>
        <v>Pintura vinilica en muros marca Comex Pro 1000 Plus a dos manos, incluye: aplicación de sellador, materiales, preparación de la superficie, mano de obra, equipo, herramienta y andamios.</v>
      </c>
      <c r="C48" s="3" t="s">
        <v>21</v>
      </c>
      <c r="D48" s="17">
        <f>D42+(D46*0.15)</f>
        <v>111.32559999999999</v>
      </c>
      <c r="E48" s="18"/>
      <c r="F48" s="19"/>
    </row>
    <row r="49" spans="1:6" x14ac:dyDescent="0.25">
      <c r="A49" s="13"/>
      <c r="B49" s="13"/>
      <c r="C49" s="3"/>
      <c r="D49" s="17"/>
      <c r="E49" s="18"/>
      <c r="F49" s="19"/>
    </row>
    <row r="50" spans="1:6" x14ac:dyDescent="0.25">
      <c r="A50" s="20" t="s">
        <v>44</v>
      </c>
      <c r="B50" s="44" t="s">
        <v>45</v>
      </c>
      <c r="C50" s="44"/>
      <c r="D50" s="44"/>
      <c r="E50" s="44"/>
      <c r="F50" s="21"/>
    </row>
    <row r="51" spans="1:6" ht="28.5" x14ac:dyDescent="0.25">
      <c r="A51" s="22" t="s">
        <v>14</v>
      </c>
      <c r="B51" s="22" t="s">
        <v>15</v>
      </c>
      <c r="C51" s="22" t="s">
        <v>16</v>
      </c>
      <c r="D51" s="23" t="s">
        <v>17</v>
      </c>
      <c r="E51" s="23" t="s">
        <v>18</v>
      </c>
      <c r="F51" s="24" t="s">
        <v>19</v>
      </c>
    </row>
    <row r="52" spans="1:6" x14ac:dyDescent="0.25">
      <c r="A52" s="13"/>
      <c r="B52" s="13"/>
      <c r="C52" s="3"/>
      <c r="D52" s="17"/>
      <c r="E52" s="18"/>
      <c r="F52" s="19"/>
    </row>
    <row r="53" spans="1:6" ht="156.75" x14ac:dyDescent="0.25">
      <c r="A53" s="13" t="s">
        <v>46</v>
      </c>
      <c r="B53" s="13" t="str">
        <f>'[1]HER-01'!B7</f>
        <v xml:space="preserve">Puerta de acceso a cancha, elaborada con contramarco de ángulo de 1 1/2" x e= 1/4" y marco de PTR 1 1/4" x 1 1/4" Cal. 22, con lámina lisa Cal.22 a una cara,  acabado con pintura Comex esmalte SMA, con aplicación de primario 100 Mca. Comex, incluye: pasador redondo, bisagras de barril, materiales, acarreos, elevación, fijación, mano de obra, equipo y herramienta.
</v>
      </c>
      <c r="C53" s="3" t="s">
        <v>36</v>
      </c>
      <c r="D53" s="17">
        <v>2</v>
      </c>
      <c r="E53" s="18"/>
      <c r="F53" s="19"/>
    </row>
    <row r="54" spans="1:6" x14ac:dyDescent="0.25">
      <c r="A54" s="13"/>
      <c r="B54" s="13"/>
      <c r="C54" s="3"/>
      <c r="D54" s="17"/>
      <c r="E54" s="18"/>
      <c r="F54" s="19"/>
    </row>
    <row r="55" spans="1:6" ht="114" x14ac:dyDescent="0.25">
      <c r="A55" s="13" t="s">
        <v>47</v>
      </c>
      <c r="B55" s="13" t="str">
        <f>'[1]HER-02'!B7</f>
        <v xml:space="preserve">Portería de futbol de 2.0 x 3.00 m, elaborada con bastidor de ángulo de 1 1/2" x 1/4"" y malla ondulada rígida Cal.12 de 5cm x 5cm, acabado con pintura Comex esmalte SMA, con aplicación de primario 100 Mca. Comex, incluye: materiales, acarreos, elevación, fijación, mano de obra, equipo y herramienta.
</v>
      </c>
      <c r="C55" s="3" t="s">
        <v>36</v>
      </c>
      <c r="D55" s="17">
        <v>2</v>
      </c>
      <c r="E55" s="18"/>
      <c r="F55" s="19"/>
    </row>
    <row r="56" spans="1:6" x14ac:dyDescent="0.25">
      <c r="A56" s="13"/>
      <c r="B56" s="13"/>
      <c r="C56" s="3"/>
      <c r="D56" s="17"/>
      <c r="E56" s="18"/>
      <c r="F56" s="19"/>
    </row>
    <row r="57" spans="1:6" x14ac:dyDescent="0.25">
      <c r="A57" s="15" t="s">
        <v>48</v>
      </c>
      <c r="B57" s="46" t="s">
        <v>49</v>
      </c>
      <c r="C57" s="46"/>
      <c r="D57" s="46"/>
      <c r="E57" s="46"/>
      <c r="F57" s="16"/>
    </row>
    <row r="58" spans="1:6" x14ac:dyDescent="0.25">
      <c r="A58" s="22"/>
      <c r="B58" s="22"/>
      <c r="C58" s="22"/>
      <c r="D58" s="23"/>
      <c r="E58" s="23"/>
      <c r="F58" s="24"/>
    </row>
    <row r="59" spans="1:6" x14ac:dyDescent="0.25">
      <c r="A59" s="20" t="s">
        <v>12</v>
      </c>
      <c r="B59" s="44" t="s">
        <v>13</v>
      </c>
      <c r="C59" s="44"/>
      <c r="D59" s="44"/>
      <c r="E59" s="44"/>
      <c r="F59" s="21"/>
    </row>
    <row r="60" spans="1:6" ht="28.5" x14ac:dyDescent="0.25">
      <c r="A60" s="22" t="s">
        <v>14</v>
      </c>
      <c r="B60" s="22" t="s">
        <v>15</v>
      </c>
      <c r="C60" s="22" t="s">
        <v>16</v>
      </c>
      <c r="D60" s="23" t="s">
        <v>17</v>
      </c>
      <c r="E60" s="23" t="s">
        <v>18</v>
      </c>
      <c r="F60" s="24" t="s">
        <v>19</v>
      </c>
    </row>
    <row r="61" spans="1:6" x14ac:dyDescent="0.25">
      <c r="A61" s="22"/>
      <c r="B61" s="22"/>
      <c r="C61" s="22"/>
      <c r="D61" s="23"/>
      <c r="E61" s="23"/>
      <c r="F61" s="24"/>
    </row>
    <row r="62" spans="1:6" ht="57" x14ac:dyDescent="0.25">
      <c r="A62" s="13" t="s">
        <v>20</v>
      </c>
      <c r="B62" s="13" t="str">
        <f>'[1]PRE-01'!B7</f>
        <v>Trazo y nivelación manual para establecer ejes, banco de nivel y referencias, incluye: materiales, mano de obra, equipo y herramienta.</v>
      </c>
      <c r="C62" s="3" t="s">
        <v>21</v>
      </c>
      <c r="D62" s="17">
        <v>35</v>
      </c>
      <c r="E62" s="18"/>
      <c r="F62" s="19"/>
    </row>
    <row r="63" spans="1:6" x14ac:dyDescent="0.25">
      <c r="A63" s="22"/>
      <c r="B63" s="22"/>
      <c r="C63" s="23"/>
      <c r="D63" s="23"/>
      <c r="E63" s="23"/>
      <c r="F63" s="24"/>
    </row>
    <row r="64" spans="1:6" ht="42.75" x14ac:dyDescent="0.25">
      <c r="A64" s="22" t="s">
        <v>50</v>
      </c>
      <c r="B64" s="22" t="str">
        <f>'[1]PRE-03'!B7</f>
        <v>Limpia y desyerbe del terreno, incluye: quema de yerba, y acopio de basura y escombro, mano de obra, equipo y herramienta.</v>
      </c>
      <c r="C64" s="23" t="s">
        <v>21</v>
      </c>
      <c r="D64" s="25">
        <f>D62</f>
        <v>35</v>
      </c>
      <c r="E64" s="18"/>
      <c r="F64" s="19"/>
    </row>
    <row r="65" spans="1:6" x14ac:dyDescent="0.25">
      <c r="A65" s="22"/>
      <c r="B65" s="22"/>
      <c r="C65" s="23"/>
      <c r="D65" s="23"/>
      <c r="E65" s="23"/>
      <c r="F65" s="24"/>
    </row>
    <row r="66" spans="1:6" ht="42.75" x14ac:dyDescent="0.25">
      <c r="A66" s="22" t="s">
        <v>51</v>
      </c>
      <c r="B66" s="22" t="str">
        <f>'[1]PRE-04'!B7</f>
        <v>Excavación de cepa o zapatas, por medios manuales de 0 a -2.00 m, en material tipo I-A, incluye: mano de obra, equipo y herramienta</v>
      </c>
      <c r="C66" s="23" t="s">
        <v>25</v>
      </c>
      <c r="D66" s="25">
        <f>[1]DATOS!G152</f>
        <v>7.1961750000000002</v>
      </c>
      <c r="E66" s="23"/>
      <c r="F66" s="19"/>
    </row>
    <row r="67" spans="1:6" x14ac:dyDescent="0.25">
      <c r="A67" s="22"/>
      <c r="B67" s="22"/>
      <c r="C67" s="22"/>
      <c r="D67" s="23"/>
      <c r="E67" s="23"/>
      <c r="F67" s="24"/>
    </row>
    <row r="68" spans="1:6" ht="42.75" x14ac:dyDescent="0.25">
      <c r="A68" s="22" t="s">
        <v>52</v>
      </c>
      <c r="B68" s="22" t="str">
        <f>'[1]PRE-05'!B7</f>
        <v>Compactacion terreno natural, incluye: escarificacion, mezclado y tendido. Incluira todo lo necesario para su correcta ejecuccion.</v>
      </c>
      <c r="C68" s="23" t="s">
        <v>21</v>
      </c>
      <c r="D68" s="25">
        <f>D62</f>
        <v>35</v>
      </c>
      <c r="E68" s="18"/>
      <c r="F68" s="19"/>
    </row>
    <row r="69" spans="1:6" x14ac:dyDescent="0.25">
      <c r="A69" s="22"/>
      <c r="B69" s="22"/>
      <c r="C69" s="23"/>
      <c r="D69" s="23"/>
      <c r="E69" s="23"/>
      <c r="F69" s="19"/>
    </row>
    <row r="70" spans="1:6" ht="114" x14ac:dyDescent="0.25">
      <c r="A70" s="22" t="s">
        <v>53</v>
      </c>
      <c r="B70" s="22" t="str">
        <f>'[1]PRE-06'!B7</f>
        <v>Relleno en zanjas de cimentacion y plataforma degradas con material producto de excavacion  o de la zona (escombro) compactado con bailarina al 95% proctor, adicionando agua, incluye: suministro de materiales, acarreos de una estacion 20 mts, mano de obra, maquinaria, equipo, herramienta</v>
      </c>
      <c r="C70" s="23" t="s">
        <v>25</v>
      </c>
      <c r="D70" s="25">
        <f>[1]DATOS!G175</f>
        <v>8.3070225000000004</v>
      </c>
      <c r="E70" s="18"/>
      <c r="F70" s="19"/>
    </row>
    <row r="71" spans="1:6" x14ac:dyDescent="0.25">
      <c r="A71" s="22"/>
      <c r="B71" s="22"/>
      <c r="C71" s="22"/>
      <c r="D71" s="23"/>
      <c r="E71" s="23"/>
      <c r="F71" s="24"/>
    </row>
    <row r="72" spans="1:6" ht="57" x14ac:dyDescent="0.25">
      <c r="A72" s="13" t="s">
        <v>24</v>
      </c>
      <c r="B72" s="13" t="str">
        <f>'[1]PRE-07'!B7</f>
        <v>Acarreo en carretilla 1a estación de 20 m., de material producto de la demolición y/o excavación, volumen medido en banco, incluye: mano de obra, equipo y herramienta.a</v>
      </c>
      <c r="C72" s="3" t="s">
        <v>25</v>
      </c>
      <c r="D72" s="17">
        <v>1</v>
      </c>
      <c r="E72" s="18"/>
      <c r="F72" s="19"/>
    </row>
    <row r="73" spans="1:6" x14ac:dyDescent="0.25">
      <c r="A73" s="13"/>
      <c r="B73" s="13"/>
      <c r="C73" s="3"/>
      <c r="D73" s="17"/>
      <c r="E73" s="18"/>
      <c r="F73" s="19"/>
    </row>
    <row r="74" spans="1:6" ht="42.75" x14ac:dyDescent="0.25">
      <c r="A74" s="13" t="s">
        <v>26</v>
      </c>
      <c r="B74" s="13" t="str">
        <f>'[1]PRE-08'!B7</f>
        <v>Acarreo en camión 1er km, y kilometros subsecuentes con carga manual, incluye: mano de obra, equipo y herramienta.</v>
      </c>
      <c r="C74" s="3" t="s">
        <v>25</v>
      </c>
      <c r="D74" s="17">
        <v>1</v>
      </c>
      <c r="E74" s="18"/>
      <c r="F74" s="19"/>
    </row>
    <row r="75" spans="1:6" x14ac:dyDescent="0.25">
      <c r="A75" s="13"/>
      <c r="B75" s="13"/>
      <c r="C75" s="3"/>
      <c r="D75" s="17"/>
      <c r="E75" s="18"/>
      <c r="F75" s="19"/>
    </row>
    <row r="76" spans="1:6" x14ac:dyDescent="0.25">
      <c r="A76" s="13"/>
      <c r="B76" s="13"/>
      <c r="C76" s="3"/>
      <c r="D76" s="17"/>
      <c r="E76" s="18"/>
      <c r="F76" s="19"/>
    </row>
    <row r="77" spans="1:6" x14ac:dyDescent="0.25">
      <c r="A77" s="20" t="s">
        <v>54</v>
      </c>
      <c r="B77" s="44" t="s">
        <v>55</v>
      </c>
      <c r="C77" s="44"/>
      <c r="D77" s="44"/>
      <c r="E77" s="44"/>
      <c r="F77" s="21"/>
    </row>
    <row r="78" spans="1:6" ht="28.5" x14ac:dyDescent="0.25">
      <c r="A78" s="22" t="s">
        <v>14</v>
      </c>
      <c r="B78" s="22" t="s">
        <v>15</v>
      </c>
      <c r="C78" s="22" t="s">
        <v>16</v>
      </c>
      <c r="D78" s="23" t="s">
        <v>17</v>
      </c>
      <c r="E78" s="23" t="s">
        <v>18</v>
      </c>
      <c r="F78" s="24" t="s">
        <v>19</v>
      </c>
    </row>
    <row r="79" spans="1:6" x14ac:dyDescent="0.25">
      <c r="A79" s="13"/>
      <c r="B79" s="13"/>
      <c r="C79" s="3"/>
      <c r="D79" s="17"/>
      <c r="E79" s="18"/>
      <c r="F79" s="19"/>
    </row>
    <row r="80" spans="1:6" ht="71.25" x14ac:dyDescent="0.25">
      <c r="A80" s="13" t="s">
        <v>56</v>
      </c>
      <c r="B80" s="13" t="str">
        <f>'[1]CIM-01'!B7</f>
        <v>Plantilla de 5 cm, de espesor de concreto hecho en obra de F'c=100 kg/cm2, incluye: preparación de la superficie, nivelación, maestreado, colado, mano de obra, equipo y herramienta.</v>
      </c>
      <c r="C80" s="3" t="s">
        <v>25</v>
      </c>
      <c r="D80" s="17">
        <f>[1]DATOS!G188</f>
        <v>3.0387000000000004</v>
      </c>
      <c r="E80" s="18"/>
      <c r="F80" s="19"/>
    </row>
    <row r="81" spans="1:6" x14ac:dyDescent="0.25">
      <c r="A81" s="13"/>
      <c r="B81" s="13"/>
      <c r="C81" s="3"/>
      <c r="D81" s="17"/>
      <c r="E81" s="18"/>
      <c r="F81" s="19"/>
    </row>
    <row r="82" spans="1:6" ht="142.5" x14ac:dyDescent="0.25">
      <c r="A82" s="13" t="s">
        <v>57</v>
      </c>
      <c r="B82" s="13" t="str">
        <f>'[1]CIM-02'!B7</f>
        <v>Zapata aislada Z-1 de 0.80x0.80x0.12 m. peralte promedio, de concreto hecho en obra F'c=250 kg/cm2, armada con varilla del No. 3 @20cm en ambos sentidos y dado de 0.30x0.30x0.45 m. de altura, armado con 8 vars.# 4, y estribos # 3 @ 15 cm. Incluye: suministro de materiales, acarreos, cortes, traslapes, desperdicios, habilitado, cimbrado acabado común, colado, vibrado, descimbrado, mano de obra, equipo y herramienta.</v>
      </c>
      <c r="C82" s="3" t="s">
        <v>23</v>
      </c>
      <c r="D82" s="17">
        <v>4</v>
      </c>
      <c r="E82" s="18"/>
      <c r="F82" s="19"/>
    </row>
    <row r="83" spans="1:6" x14ac:dyDescent="0.25">
      <c r="A83" s="13"/>
      <c r="B83" s="13"/>
      <c r="C83" s="3"/>
      <c r="D83" s="17"/>
      <c r="E83" s="18"/>
      <c r="F83" s="19"/>
    </row>
    <row r="84" spans="1:6" ht="114" x14ac:dyDescent="0.25">
      <c r="A84" s="13" t="s">
        <v>58</v>
      </c>
      <c r="B84" s="13" t="str">
        <f>'[1]CIM-03'!B7</f>
        <v>Dado D-1 para aclaje  de 0.30x0.30x0.45m. de altura, armado con 8 vars.# 4, y estribos # 3 @ 15 cm, concreto heho en obra F'c=250Kg/cm2. Incluye: suministro de materiales, acarreos, cortes, traslapes, desperdicios, habilitado, cimbrado acabado común, colado, vibrado, descimbrado, mano de obra, equipo y herramienta.</v>
      </c>
      <c r="C84" s="3" t="s">
        <v>23</v>
      </c>
      <c r="D84" s="17">
        <v>4</v>
      </c>
      <c r="E84" s="18"/>
      <c r="F84" s="19"/>
    </row>
    <row r="85" spans="1:6" x14ac:dyDescent="0.25">
      <c r="A85" s="13"/>
      <c r="B85" s="13"/>
      <c r="C85" s="3"/>
      <c r="D85" s="17"/>
      <c r="E85" s="18"/>
      <c r="F85" s="19"/>
    </row>
    <row r="86" spans="1:6" ht="85.5" x14ac:dyDescent="0.25">
      <c r="A86" s="13" t="s">
        <v>59</v>
      </c>
      <c r="B86" s="13" t="str">
        <f>'[1]CIM-04'!B7</f>
        <v>Placa de acero A-36 de 13 mm de 20x20 cm. con 4 anclas de redondo de 1/2" con un desarrollo de 30 cm con rosca en los dos extremos, incluye: grout, tuercas y rondanas, trazo, materiales, cortes, soldadura, fijación, mano de obra, equipo y herramienta.</v>
      </c>
      <c r="C86" s="3" t="s">
        <v>23</v>
      </c>
      <c r="D86" s="17">
        <v>4</v>
      </c>
      <c r="E86" s="18"/>
      <c r="F86" s="19"/>
    </row>
    <row r="87" spans="1:6" x14ac:dyDescent="0.25">
      <c r="A87" s="13"/>
      <c r="B87" s="13"/>
      <c r="C87" s="3"/>
      <c r="D87" s="17"/>
      <c r="E87" s="18"/>
      <c r="F87" s="19"/>
    </row>
    <row r="88" spans="1:6" ht="85.5" x14ac:dyDescent="0.25">
      <c r="A88" s="13" t="s">
        <v>60</v>
      </c>
      <c r="B88" s="13" t="str">
        <f>'[1]CIM-05'!B7</f>
        <v>Placa de acero A-36 de 19 mm de 25x25 cm. con 4 anclas de redondo de 5/8" con un desarrollo de 30 cm con rosca en los dos extremos, incluye: grout, tuercas y rondanas, trazo, materiales, cortes, soldadura, fijación, mano de obra, equipo y herramienta.</v>
      </c>
      <c r="C88" s="3" t="s">
        <v>23</v>
      </c>
      <c r="D88" s="17">
        <v>4</v>
      </c>
      <c r="E88" s="18"/>
      <c r="F88" s="19"/>
    </row>
    <row r="89" spans="1:6" x14ac:dyDescent="0.25">
      <c r="A89" s="13"/>
      <c r="B89" s="13"/>
      <c r="C89" s="3"/>
      <c r="D89" s="17"/>
      <c r="E89" s="18"/>
      <c r="F89" s="19"/>
    </row>
    <row r="90" spans="1:6" x14ac:dyDescent="0.25">
      <c r="A90" s="20" t="s">
        <v>61</v>
      </c>
      <c r="B90" s="44" t="s">
        <v>62</v>
      </c>
      <c r="C90" s="44"/>
      <c r="D90" s="44"/>
      <c r="E90" s="44"/>
      <c r="F90" s="21"/>
    </row>
    <row r="91" spans="1:6" ht="28.5" x14ac:dyDescent="0.25">
      <c r="A91" s="22" t="s">
        <v>14</v>
      </c>
      <c r="B91" s="22" t="s">
        <v>15</v>
      </c>
      <c r="C91" s="22" t="s">
        <v>16</v>
      </c>
      <c r="D91" s="23" t="s">
        <v>17</v>
      </c>
      <c r="E91" s="23" t="s">
        <v>18</v>
      </c>
      <c r="F91" s="24" t="s">
        <v>19</v>
      </c>
    </row>
    <row r="92" spans="1:6" x14ac:dyDescent="0.25">
      <c r="A92" s="13"/>
      <c r="B92" s="13"/>
      <c r="C92" s="3"/>
      <c r="D92" s="17"/>
      <c r="E92" s="18"/>
      <c r="F92" s="19"/>
    </row>
    <row r="93" spans="1:6" ht="128.25" x14ac:dyDescent="0.25">
      <c r="A93" s="13" t="s">
        <v>63</v>
      </c>
      <c r="B93" s="13" t="str">
        <f>'[1]EST-01'!B7</f>
        <v>Columna metálica (CM-01) a base de perfil tipo OR de 4" x 4" e=3.20mm, acabado con pintura de esmalte Comex Total 100, color SMA aplicada a dos manos. Incluye aplicación de primario 100 Mca. Comex aplicado a dos manos. incluye: materiales, acarreos, cortes, trazo, habilitado, soldadura, aplicación de primer anticorrosivo, montaje, mano de obra, equipo y herramienta.</v>
      </c>
      <c r="C93" s="3" t="s">
        <v>23</v>
      </c>
      <c r="D93" s="17">
        <v>4</v>
      </c>
      <c r="E93" s="18"/>
      <c r="F93" s="19"/>
    </row>
    <row r="94" spans="1:6" x14ac:dyDescent="0.25">
      <c r="A94" s="13"/>
      <c r="B94" s="13"/>
      <c r="C94" s="3"/>
      <c r="D94" s="17"/>
      <c r="E94" s="18"/>
      <c r="F94" s="19"/>
    </row>
    <row r="95" spans="1:6" ht="128.25" x14ac:dyDescent="0.25">
      <c r="A95" s="13" t="s">
        <v>64</v>
      </c>
      <c r="B95" s="13" t="str">
        <f>'[1]EST-02'!B7</f>
        <v>Viga metálica (VM-01) a base de perfil tipo OR de 3" x 3" e=3.20mm, acabado con pintura de esmalte Comex Total 100, color SMA aplicada a dos manos. Incluye aplicación de primario 100 Mca. Comex aplicado a dos manos. incluye: materiales, acarreos, cortes, trazo, habilitado, soldadura, aplicación de primer anticorrosivo, montaje, mano de obra, equipo y herramienta.</v>
      </c>
      <c r="C95" s="3" t="s">
        <v>23</v>
      </c>
      <c r="D95" s="17">
        <v>4</v>
      </c>
      <c r="E95" s="18"/>
      <c r="F95" s="19"/>
    </row>
    <row r="96" spans="1:6" x14ac:dyDescent="0.25">
      <c r="A96" s="13"/>
      <c r="B96" s="13"/>
      <c r="C96" s="3"/>
      <c r="D96" s="17"/>
      <c r="E96" s="18"/>
      <c r="F96" s="19"/>
    </row>
    <row r="97" spans="1:6" ht="128.25" x14ac:dyDescent="0.25">
      <c r="A97" s="13" t="s">
        <v>65</v>
      </c>
      <c r="B97" s="13" t="str">
        <f>'[1]EST-03'!B7</f>
        <v>Columna metálica (CM-02) a base de perfil tipo OR de 3" x 3" e=3.20mm , acabado con pintura de esmalte Comex Total 100, color SMA aplicada a dos manos. Incluye aplicación de primario 100 Mca. Comex aplicado a dos manos.incluye: materiales, acarreos, cortes, trazo, habilitado, soldadura, aplicación de primer anticorrosivo, montaje, mano de obra, equipo y herramienta.</v>
      </c>
      <c r="C97" s="3" t="s">
        <v>23</v>
      </c>
      <c r="D97" s="17">
        <v>4</v>
      </c>
      <c r="E97" s="18"/>
      <c r="F97" s="19"/>
    </row>
    <row r="98" spans="1:6" x14ac:dyDescent="0.25">
      <c r="A98" s="13"/>
      <c r="B98" s="13"/>
      <c r="C98" s="3"/>
      <c r="D98" s="17"/>
      <c r="E98" s="18"/>
      <c r="F98" s="19"/>
    </row>
    <row r="99" spans="1:6" ht="114" x14ac:dyDescent="0.25">
      <c r="A99" s="13" t="s">
        <v>66</v>
      </c>
      <c r="B99" s="13" t="str">
        <f>'[1]EST-04'!B7</f>
        <v>Bastidor de  a base de perfil tipo OR de 4" x 3" e=3.20mm @75cm para fijación de lámina, acabado con pintura de esmalte Comex Total 100, color SMA aplicada a dos manos. Incluye aplicación de primario 100 Mca. Comex aplicado a dos manos. Incluye: suministro de materiales, mano de obra, equipo y herramienta.</v>
      </c>
      <c r="C99" s="3" t="s">
        <v>32</v>
      </c>
      <c r="D99" s="17">
        <v>42</v>
      </c>
      <c r="E99" s="18"/>
      <c r="F99" s="19"/>
    </row>
    <row r="100" spans="1:6" x14ac:dyDescent="0.25">
      <c r="A100" s="13"/>
      <c r="B100" s="13"/>
      <c r="C100" s="3"/>
      <c r="D100" s="17"/>
      <c r="E100" s="18"/>
      <c r="F100" s="19"/>
    </row>
    <row r="101" spans="1:6" ht="128.25" x14ac:dyDescent="0.25">
      <c r="A101" s="13" t="s">
        <v>67</v>
      </c>
      <c r="B101" s="13" t="str">
        <f>'[1]EST-05'!B7</f>
        <v>Viga metálica (VM-01) en gradas a base de perfil tipo OR de 3" x 3" e=3.20mm, acabado con pintura de esmalte Comex Total 100, color SMA aplicada a dos manos. Incluye aplicación de primario 100 Mca. Comex aplicado a dos manos. incluye: materiales, acarreos, cortes, trazo, habilitado, soldadura, aplicación de primer anticorrosivo, montaje, mano de obra, equipo y herramienta.</v>
      </c>
      <c r="C101" s="3" t="s">
        <v>32</v>
      </c>
      <c r="D101" s="17">
        <f>0.75*4</f>
        <v>3</v>
      </c>
      <c r="E101" s="18"/>
      <c r="F101" s="19"/>
    </row>
    <row r="102" spans="1:6" x14ac:dyDescent="0.25">
      <c r="A102" s="13"/>
      <c r="B102" s="13"/>
      <c r="C102" s="3"/>
      <c r="D102" s="17"/>
      <c r="E102" s="18"/>
      <c r="F102" s="19"/>
    </row>
    <row r="103" spans="1:6" ht="114" x14ac:dyDescent="0.25">
      <c r="A103" s="13" t="s">
        <v>68</v>
      </c>
      <c r="B103" s="13" t="str">
        <f>'[1]EST-06'!B7</f>
        <v>Bastidor de  a base de perfil PTR de1 1/4" X 1 1/4" para fijación de madera de 3/4" en gradas, acabado con pintura de esmalte Comex Total 100, color SMA aplicada a dos manos. Incluye aplicación de primario 100 Mca. Comex aplicado a dos manos. Incluye: suministro de materiales, mano de obra, equipo y herramienta.</v>
      </c>
      <c r="C103" s="3" t="s">
        <v>32</v>
      </c>
      <c r="D103" s="17">
        <v>7.32</v>
      </c>
      <c r="E103" s="18"/>
      <c r="F103" s="19"/>
    </row>
    <row r="104" spans="1:6" x14ac:dyDescent="0.25">
      <c r="A104" s="13"/>
      <c r="B104" s="13"/>
      <c r="C104" s="3"/>
      <c r="D104" s="17"/>
      <c r="E104" s="18"/>
      <c r="F104" s="19"/>
    </row>
    <row r="105" spans="1:6" x14ac:dyDescent="0.25">
      <c r="A105" s="20" t="s">
        <v>27</v>
      </c>
      <c r="B105" s="44" t="s">
        <v>28</v>
      </c>
      <c r="C105" s="44"/>
      <c r="D105" s="44"/>
      <c r="E105" s="44"/>
      <c r="F105" s="21"/>
    </row>
    <row r="106" spans="1:6" ht="28.5" x14ac:dyDescent="0.25">
      <c r="A106" s="22" t="s">
        <v>14</v>
      </c>
      <c r="B106" s="22" t="s">
        <v>15</v>
      </c>
      <c r="C106" s="22" t="s">
        <v>16</v>
      </c>
      <c r="D106" s="23" t="s">
        <v>17</v>
      </c>
      <c r="E106" s="23" t="s">
        <v>18</v>
      </c>
      <c r="F106" s="24" t="s">
        <v>19</v>
      </c>
    </row>
    <row r="107" spans="1:6" x14ac:dyDescent="0.25">
      <c r="A107" s="22"/>
      <c r="B107" s="22"/>
      <c r="C107" s="22"/>
      <c r="D107" s="23"/>
      <c r="E107" s="23"/>
      <c r="F107" s="24"/>
    </row>
    <row r="108" spans="1:6" ht="71.25" x14ac:dyDescent="0.25">
      <c r="A108" s="22" t="s">
        <v>29</v>
      </c>
      <c r="B108" s="22" t="str">
        <f>'[1]ALB-01'!B7</f>
        <v>Muro de 15 cm. de block de concreto de 15x20x40 cm. asentado con mezcla cemento arena 1:5, acabado aparente, incluye: materiales, acarreos, mano de obra, equipo y herramienta.</v>
      </c>
      <c r="C108" s="23" t="s">
        <v>21</v>
      </c>
      <c r="D108" s="25">
        <f>[1]DATOS!G210</f>
        <v>35.524124999999991</v>
      </c>
      <c r="E108" s="18"/>
      <c r="F108" s="19"/>
    </row>
    <row r="109" spans="1:6" x14ac:dyDescent="0.25">
      <c r="A109" s="22"/>
      <c r="B109" s="22"/>
      <c r="C109" s="23"/>
      <c r="D109" s="25"/>
      <c r="E109" s="18"/>
      <c r="F109" s="19"/>
    </row>
    <row r="110" spans="1:6" ht="114" x14ac:dyDescent="0.25">
      <c r="A110" s="22" t="s">
        <v>31</v>
      </c>
      <c r="B110" s="22" t="str">
        <f>'[1]ALB-03'!B7</f>
        <v>Castillo de 15x15 cm. de concreto hecho en obra de F'c=200 kg/cm2, acabado común, armado con 4 varillas de 3/8" y estribos del No.2 a cada 15 cm, incluye: materiales, acarreos, cortes, desperdicios, armado, traslapes, amarres, cimbrado, coldado, descimbrado, mano de obra, equipo y herramienta.</v>
      </c>
      <c r="C110" s="23" t="s">
        <v>32</v>
      </c>
      <c r="D110" s="25">
        <f>[1]DATOS!G285</f>
        <v>21.042000000000002</v>
      </c>
      <c r="E110" s="18"/>
      <c r="F110" s="19"/>
    </row>
    <row r="111" spans="1:6" x14ac:dyDescent="0.25">
      <c r="A111" s="13"/>
      <c r="B111" s="13"/>
      <c r="C111" s="3"/>
      <c r="D111" s="17"/>
      <c r="E111" s="18"/>
      <c r="F111" s="19"/>
    </row>
    <row r="112" spans="1:6" ht="99.75" x14ac:dyDescent="0.25">
      <c r="A112" s="13" t="s">
        <v>34</v>
      </c>
      <c r="B112" s="13" t="str">
        <f>'[1]ALB-05'!B7</f>
        <v>Dala de 15x20cm de concreto hecho en obra F'c=200 kg/cm2, armado con 4 varillas del No. 3 , con estribos del No.2 a cada 0.2 cm. Incluye: suministro de materiales, acarreos, elevaciones , cortes, traslapes, desperdicios, habilitado, cimbrado, acabado común, descimbrado, limpieza, mano de obra, equipo y herramienta.</v>
      </c>
      <c r="C112" s="23" t="s">
        <v>32</v>
      </c>
      <c r="D112" s="25">
        <f>[1]DATOS!G301</f>
        <v>90.245999999999995</v>
      </c>
      <c r="E112" s="18"/>
      <c r="F112" s="19"/>
    </row>
    <row r="113" spans="1:6" x14ac:dyDescent="0.25">
      <c r="A113" s="13"/>
      <c r="B113" s="13"/>
      <c r="C113" s="3"/>
      <c r="D113" s="17"/>
      <c r="E113" s="18"/>
      <c r="F113" s="19"/>
    </row>
    <row r="114" spans="1:6" ht="71.25" x14ac:dyDescent="0.25">
      <c r="A114" s="13" t="s">
        <v>35</v>
      </c>
      <c r="B114" s="13" t="str">
        <f>'[1]ALB-07'!B7</f>
        <v>Firme de 6 cm acabado común, armado con malla 6x6/10-10, de concreto F'c= 150 kg/cm2, incluye: suministro de materiales, acarreos, nivelación, cimbrado de fronteras, mano de obra, equipo y herramienta.</v>
      </c>
      <c r="C114" s="3" t="s">
        <v>21</v>
      </c>
      <c r="D114" s="17">
        <v>34.31</v>
      </c>
      <c r="E114" s="18"/>
      <c r="F114" s="19"/>
    </row>
    <row r="115" spans="1:6" x14ac:dyDescent="0.25">
      <c r="A115" s="13"/>
      <c r="B115" s="13"/>
      <c r="C115" s="3"/>
      <c r="D115" s="17"/>
      <c r="E115" s="18"/>
      <c r="F115" s="19"/>
    </row>
    <row r="116" spans="1:6" ht="57" x14ac:dyDescent="0.25">
      <c r="A116" s="13" t="s">
        <v>69</v>
      </c>
      <c r="B116" s="13" t="str">
        <f>'[1]ALB-08'!B7</f>
        <v>Piso de 6 cm acabado pulido, de concreto F'c= 150 kg/cm2, incluye: suministro de materiales, acarreos, nivelación, cimbrado de fronteras, mano de obra, equipo y herramienta.</v>
      </c>
      <c r="C116" s="3" t="s">
        <v>21</v>
      </c>
      <c r="D116" s="17">
        <v>9.56</v>
      </c>
      <c r="E116" s="18"/>
      <c r="F116" s="19"/>
    </row>
    <row r="117" spans="1:6" x14ac:dyDescent="0.25">
      <c r="A117" s="13"/>
      <c r="B117" s="13"/>
      <c r="C117" s="3"/>
      <c r="D117" s="17"/>
      <c r="E117" s="18"/>
      <c r="F117" s="19"/>
    </row>
    <row r="118" spans="1:6" x14ac:dyDescent="0.25">
      <c r="A118" s="20" t="s">
        <v>37</v>
      </c>
      <c r="B118" s="44" t="s">
        <v>38</v>
      </c>
      <c r="C118" s="44"/>
      <c r="D118" s="44"/>
      <c r="E118" s="44"/>
      <c r="F118" s="21"/>
    </row>
    <row r="119" spans="1:6" ht="28.5" x14ac:dyDescent="0.25">
      <c r="A119" s="22" t="s">
        <v>14</v>
      </c>
      <c r="B119" s="22" t="s">
        <v>15</v>
      </c>
      <c r="C119" s="22" t="s">
        <v>16</v>
      </c>
      <c r="D119" s="23" t="s">
        <v>17</v>
      </c>
      <c r="E119" s="23" t="s">
        <v>18</v>
      </c>
      <c r="F119" s="24" t="s">
        <v>19</v>
      </c>
    </row>
    <row r="120" spans="1:6" x14ac:dyDescent="0.25">
      <c r="A120" s="13"/>
      <c r="B120" s="13"/>
      <c r="C120" s="3"/>
      <c r="D120" s="17"/>
      <c r="E120" s="18"/>
      <c r="F120" s="19"/>
    </row>
    <row r="121" spans="1:6" ht="71.25" x14ac:dyDescent="0.25">
      <c r="A121" s="13" t="s">
        <v>70</v>
      </c>
      <c r="B121" s="13" t="str">
        <f>'[1]ACA-05'!B7</f>
        <v>Aplanado acabado pulido sobre muros, con mezcla cemento arena en proporción de 1:4, incluye: suministro de materiales, acarreos, andamios, limpieza, mano de obra, equipo y herramienta.</v>
      </c>
      <c r="C121" s="3" t="s">
        <v>21</v>
      </c>
      <c r="D121" s="17">
        <f>[1]DATOS!G234</f>
        <v>34.789965000000009</v>
      </c>
      <c r="E121" s="18"/>
      <c r="F121" s="19"/>
    </row>
    <row r="122" spans="1:6" x14ac:dyDescent="0.25">
      <c r="A122" s="13"/>
      <c r="B122" s="13"/>
      <c r="C122" s="3"/>
      <c r="D122" s="17"/>
      <c r="E122" s="18"/>
      <c r="F122" s="19"/>
    </row>
    <row r="123" spans="1:6" ht="57" x14ac:dyDescent="0.25">
      <c r="A123" s="13" t="s">
        <v>71</v>
      </c>
      <c r="B123" s="13" t="str">
        <f>'[1]ACA-06'!B7</f>
        <v>Aplicación de selladora vinilico a una mano, incluye: , materiales, preparación de la superficie, mano de obra, equipo, herramienta y andamios.</v>
      </c>
      <c r="C123" s="3" t="s">
        <v>21</v>
      </c>
      <c r="D123" s="17">
        <f>D121</f>
        <v>34.789965000000009</v>
      </c>
      <c r="E123" s="18"/>
      <c r="F123" s="19"/>
    </row>
    <row r="124" spans="1:6" x14ac:dyDescent="0.25">
      <c r="A124" s="13"/>
      <c r="B124" s="13"/>
      <c r="C124" s="3"/>
      <c r="D124" s="17"/>
      <c r="E124" s="18"/>
      <c r="F124" s="19"/>
    </row>
    <row r="125" spans="1:6" ht="128.25" x14ac:dyDescent="0.25">
      <c r="A125" s="13" t="s">
        <v>72</v>
      </c>
      <c r="B125" s="13" t="str">
        <f>'[1]ACA-07'!B7</f>
        <v>Banca para gradas a base de tabla de madera de pino de 19mm de 0.25mx 2.40 acabado mate en madera con mate con Polyform Barniz Spar Marino Mca. Comex color transparente, fijado de madera a bastidor metálico con tornillo de 2" autotaladrante de cabeza avellanada, incluye: accesorios, acarreos, elevación, fijación, mano de obra, equipo y herramienta.</v>
      </c>
      <c r="C125" s="3" t="s">
        <v>21</v>
      </c>
      <c r="D125" s="17">
        <v>4.55</v>
      </c>
      <c r="E125" s="18"/>
      <c r="F125" s="19"/>
    </row>
    <row r="126" spans="1:6" x14ac:dyDescent="0.25">
      <c r="A126" s="13"/>
      <c r="B126" s="13"/>
      <c r="C126" s="3"/>
      <c r="D126" s="17"/>
      <c r="E126" s="18"/>
      <c r="F126" s="19"/>
    </row>
    <row r="127" spans="1:6" x14ac:dyDescent="0.25">
      <c r="A127" s="20" t="s">
        <v>44</v>
      </c>
      <c r="B127" s="44" t="s">
        <v>73</v>
      </c>
      <c r="C127" s="44"/>
      <c r="D127" s="44"/>
      <c r="E127" s="44"/>
      <c r="F127" s="21">
        <f>SUM(F130:F134)</f>
        <v>0</v>
      </c>
    </row>
    <row r="128" spans="1:6" ht="28.5" x14ac:dyDescent="0.25">
      <c r="A128" s="22" t="s">
        <v>14</v>
      </c>
      <c r="B128" s="22" t="s">
        <v>15</v>
      </c>
      <c r="C128" s="22" t="s">
        <v>16</v>
      </c>
      <c r="D128" s="23" t="s">
        <v>17</v>
      </c>
      <c r="E128" s="23" t="s">
        <v>18</v>
      </c>
      <c r="F128" s="24" t="s">
        <v>19</v>
      </c>
    </row>
    <row r="129" spans="1:6" x14ac:dyDescent="0.25">
      <c r="A129" s="13"/>
      <c r="B129" s="13"/>
      <c r="C129" s="3"/>
      <c r="D129" s="17"/>
      <c r="E129" s="18"/>
      <c r="F129" s="19"/>
    </row>
    <row r="130" spans="1:6" ht="85.5" x14ac:dyDescent="0.25">
      <c r="A130" s="13" t="s">
        <v>74</v>
      </c>
      <c r="B130" s="13" t="str">
        <f>'[1]HER-03'!B7</f>
        <v>Barandal a 90cm, a base de doble tubo de 1 1/2" CED. 30, soldado a estructura métalica, Incluye: suministro de materiales, trazo y anclaje, habilitado, corte, soldadura, aplicación de pintura de esmalte limpieza, mano de obra, equipo y herramienta.</v>
      </c>
      <c r="C130" s="3" t="s">
        <v>32</v>
      </c>
      <c r="D130" s="17">
        <v>11.4</v>
      </c>
      <c r="E130" s="18"/>
      <c r="F130" s="19"/>
    </row>
    <row r="131" spans="1:6" x14ac:dyDescent="0.25">
      <c r="A131" s="13"/>
      <c r="B131" s="13"/>
      <c r="C131" s="3"/>
      <c r="D131" s="17"/>
      <c r="E131" s="18"/>
      <c r="F131" s="19"/>
    </row>
    <row r="132" spans="1:6" ht="114" x14ac:dyDescent="0.25">
      <c r="A132" s="13" t="s">
        <v>75</v>
      </c>
      <c r="B132" s="13" t="str">
        <f>'[1]HER-04'!B7</f>
        <v>Barandal de rampa a 90cm, a base de postes dobles con tubo de 1 1/2" CED. 30 y pasamanos a base de doble tubo de 1 1/2" CED. 30, fijado a piso con Placa 1/4 de 0.12x0.12 m,  Incluye: suministro de materiales, trazo y anclaje, habilitado, corte, soldadura, aplicación de pintura de esmalte limpieza, mano de obra, equipo y herramienta.</v>
      </c>
      <c r="C132" s="3" t="s">
        <v>32</v>
      </c>
      <c r="D132" s="17">
        <v>10.5</v>
      </c>
      <c r="E132" s="18"/>
      <c r="F132" s="19"/>
    </row>
    <row r="133" spans="1:6" x14ac:dyDescent="0.25">
      <c r="A133" s="13"/>
      <c r="B133" s="13"/>
      <c r="C133" s="3"/>
      <c r="D133" s="17"/>
      <c r="E133" s="18"/>
      <c r="F133" s="19"/>
    </row>
    <row r="134" spans="1:6" ht="142.5" x14ac:dyDescent="0.25">
      <c r="A134" s="13" t="s">
        <v>76</v>
      </c>
      <c r="B134" s="13" t="str">
        <f>'[1]HER-05'!B7</f>
        <v>Cubierta a base de lámina acanalada tipo R101 Cal. 24 en medidas de 7.88m x 3.05m fijada a estructura metálica con tornillos punta de broca autoperforante de 1/4" x 1" con rondana de goma y rondada de metal galvanizado @30cm, con aplicación de sellador de poliuretano color gris. en uniones y traslapes de lámina. Incluye: suministro de materiales, mano de obra, equipo y herramienta.</v>
      </c>
      <c r="C134" s="3" t="s">
        <v>21</v>
      </c>
      <c r="D134" s="17">
        <f>3.05*7.88</f>
        <v>24.033999999999999</v>
      </c>
      <c r="E134" s="18"/>
      <c r="F134" s="19"/>
    </row>
    <row r="135" spans="1:6" x14ac:dyDescent="0.25">
      <c r="A135" s="26"/>
      <c r="B135" s="13"/>
      <c r="C135" s="3"/>
      <c r="D135" s="17"/>
      <c r="E135" s="18"/>
      <c r="F135" s="19"/>
    </row>
    <row r="136" spans="1:6" x14ac:dyDescent="0.25">
      <c r="A136" s="20"/>
      <c r="B136" s="45" t="s">
        <v>77</v>
      </c>
      <c r="C136" s="45"/>
      <c r="D136" s="45"/>
      <c r="E136" s="45"/>
      <c r="F136" s="21">
        <f>F11+F21+F37+F50+F59+F77+F90+F105+F118+F127</f>
        <v>0</v>
      </c>
    </row>
    <row r="137" spans="1:6" x14ac:dyDescent="0.25">
      <c r="A137" s="22"/>
      <c r="B137" s="22"/>
      <c r="C137" s="22"/>
      <c r="D137" s="23"/>
      <c r="E137" s="23"/>
      <c r="F137" s="24"/>
    </row>
    <row r="138" spans="1:6" x14ac:dyDescent="0.25">
      <c r="A138" s="22"/>
      <c r="B138" s="22"/>
      <c r="C138" s="22"/>
      <c r="D138" s="23"/>
      <c r="E138" s="23"/>
      <c r="F138" s="24"/>
    </row>
    <row r="139" spans="1:6" x14ac:dyDescent="0.25">
      <c r="A139" s="22"/>
      <c r="B139" s="22"/>
      <c r="C139" s="22"/>
      <c r="D139" s="23"/>
      <c r="E139" s="23"/>
      <c r="F139" s="24"/>
    </row>
    <row r="140" spans="1:6" x14ac:dyDescent="0.25">
      <c r="A140" s="22"/>
      <c r="B140" s="22"/>
      <c r="C140" s="22"/>
      <c r="D140" s="23"/>
      <c r="E140" s="23"/>
      <c r="F140" s="24"/>
    </row>
    <row r="141" spans="1:6" x14ac:dyDescent="0.25">
      <c r="A141" s="27" t="s">
        <v>10</v>
      </c>
      <c r="B141" s="40" t="s">
        <v>78</v>
      </c>
      <c r="C141" s="40"/>
      <c r="D141" s="40"/>
      <c r="E141" s="40"/>
      <c r="F141" s="28">
        <f>SUM(F142:F145)</f>
        <v>0</v>
      </c>
    </row>
    <row r="142" spans="1:6" x14ac:dyDescent="0.25">
      <c r="A142" s="26" t="s">
        <v>12</v>
      </c>
      <c r="B142" s="41" t="str">
        <f>B11</f>
        <v>PRELIMINARES</v>
      </c>
      <c r="C142" s="41"/>
      <c r="D142" s="41"/>
      <c r="E142" s="41"/>
      <c r="F142" s="19">
        <f>F11</f>
        <v>0</v>
      </c>
    </row>
    <row r="143" spans="1:6" x14ac:dyDescent="0.25">
      <c r="A143" s="26" t="str">
        <f>A21</f>
        <v>ALB</v>
      </c>
      <c r="B143" s="41" t="str">
        <f>B21</f>
        <v>ALBAÑILERÍAS</v>
      </c>
      <c r="C143" s="41"/>
      <c r="D143" s="41"/>
      <c r="E143" s="41"/>
      <c r="F143" s="19">
        <f>F21</f>
        <v>0</v>
      </c>
    </row>
    <row r="144" spans="1:6" x14ac:dyDescent="0.25">
      <c r="A144" s="26" t="str">
        <f>A37</f>
        <v>ACA</v>
      </c>
      <c r="B144" s="41" t="str">
        <f>B37</f>
        <v>ACABADOS</v>
      </c>
      <c r="C144" s="41"/>
      <c r="D144" s="41"/>
      <c r="E144" s="41"/>
      <c r="F144" s="19">
        <f>F37</f>
        <v>0</v>
      </c>
    </row>
    <row r="145" spans="1:6" x14ac:dyDescent="0.25">
      <c r="A145" s="26" t="str">
        <f>A50</f>
        <v>HER</v>
      </c>
      <c r="B145" s="26" t="str">
        <f>B50</f>
        <v>HERRERÍAS</v>
      </c>
      <c r="C145" s="13"/>
      <c r="D145" s="13"/>
      <c r="E145" s="13"/>
      <c r="F145" s="19">
        <f>F50</f>
        <v>0</v>
      </c>
    </row>
    <row r="146" spans="1:6" x14ac:dyDescent="0.25">
      <c r="A146" s="26"/>
      <c r="B146" s="26"/>
      <c r="C146" s="13"/>
      <c r="D146" s="13"/>
      <c r="E146" s="13"/>
      <c r="F146" s="19"/>
    </row>
    <row r="147" spans="1:6" x14ac:dyDescent="0.25">
      <c r="A147" s="26"/>
      <c r="B147" s="26"/>
      <c r="C147" s="13"/>
      <c r="D147" s="13"/>
      <c r="E147" s="13"/>
      <c r="F147" s="19"/>
    </row>
    <row r="148" spans="1:6" x14ac:dyDescent="0.25">
      <c r="A148" s="27" t="s">
        <v>79</v>
      </c>
      <c r="B148" s="40" t="s">
        <v>49</v>
      </c>
      <c r="C148" s="40"/>
      <c r="D148" s="40"/>
      <c r="E148" s="40"/>
      <c r="F148" s="28">
        <f>SUM(F149:F155)</f>
        <v>0</v>
      </c>
    </row>
    <row r="149" spans="1:6" x14ac:dyDescent="0.25">
      <c r="A149" s="26" t="str">
        <f>A59</f>
        <v>PRE</v>
      </c>
      <c r="B149" s="41" t="str">
        <f>B59</f>
        <v>PRELIMINARES</v>
      </c>
      <c r="C149" s="41"/>
      <c r="D149" s="41"/>
      <c r="E149" s="41"/>
      <c r="F149" s="19">
        <f>F59</f>
        <v>0</v>
      </c>
    </row>
    <row r="150" spans="1:6" x14ac:dyDescent="0.25">
      <c r="A150" s="26" t="str">
        <f>A77</f>
        <v>CIM</v>
      </c>
      <c r="B150" s="41" t="str">
        <f>B77</f>
        <v>CIMENTACIÓN</v>
      </c>
      <c r="C150" s="41"/>
      <c r="D150" s="41"/>
      <c r="E150" s="41"/>
      <c r="F150" s="19">
        <f>F77</f>
        <v>0</v>
      </c>
    </row>
    <row r="151" spans="1:6" x14ac:dyDescent="0.25">
      <c r="A151" s="26" t="s">
        <v>61</v>
      </c>
      <c r="B151" s="13" t="str">
        <f>B90</f>
        <v>ESTRUCTURA</v>
      </c>
      <c r="C151" s="13"/>
      <c r="D151" s="13"/>
      <c r="E151" s="13"/>
      <c r="F151" s="19">
        <f>F90</f>
        <v>0</v>
      </c>
    </row>
    <row r="152" spans="1:6" x14ac:dyDescent="0.25">
      <c r="A152" s="26" t="str">
        <f>A105</f>
        <v>ALB</v>
      </c>
      <c r="B152" s="41" t="str">
        <f>B105</f>
        <v>ALBAÑILERÍAS</v>
      </c>
      <c r="C152" s="41"/>
      <c r="D152" s="41"/>
      <c r="E152" s="41"/>
      <c r="F152" s="19">
        <f>F105</f>
        <v>0</v>
      </c>
    </row>
    <row r="153" spans="1:6" x14ac:dyDescent="0.25">
      <c r="A153" s="26" t="str">
        <f>A118</f>
        <v>ACA</v>
      </c>
      <c r="B153" s="26" t="str">
        <f>B118</f>
        <v>ACABADOS</v>
      </c>
      <c r="C153" s="13"/>
      <c r="D153" s="13"/>
      <c r="E153" s="13"/>
      <c r="F153" s="19">
        <f>F118</f>
        <v>0</v>
      </c>
    </row>
    <row r="154" spans="1:6" x14ac:dyDescent="0.25">
      <c r="A154" s="26" t="s">
        <v>44</v>
      </c>
      <c r="B154" s="26" t="str">
        <f>B127</f>
        <v>HERRERÍA</v>
      </c>
      <c r="C154" s="13"/>
      <c r="D154" s="13"/>
      <c r="E154" s="13"/>
      <c r="F154" s="19">
        <f>F127</f>
        <v>0</v>
      </c>
    </row>
    <row r="155" spans="1:6" x14ac:dyDescent="0.25">
      <c r="A155" s="26"/>
      <c r="B155" s="26"/>
      <c r="C155" s="13"/>
      <c r="D155" s="13"/>
      <c r="E155" s="13"/>
      <c r="F155" s="19"/>
    </row>
    <row r="156" spans="1:6" x14ac:dyDescent="0.25">
      <c r="A156" s="26"/>
      <c r="B156" s="26"/>
      <c r="C156" s="13"/>
      <c r="D156" s="13"/>
      <c r="E156" s="13"/>
      <c r="F156" s="19"/>
    </row>
    <row r="157" spans="1:6" x14ac:dyDescent="0.25">
      <c r="A157" s="26"/>
      <c r="B157" s="26"/>
      <c r="C157" s="13"/>
      <c r="D157" s="13"/>
      <c r="E157" s="13"/>
      <c r="F157" s="19"/>
    </row>
    <row r="158" spans="1:6" x14ac:dyDescent="0.25">
      <c r="A158" s="29"/>
      <c r="B158" s="42"/>
      <c r="C158" s="42"/>
      <c r="D158" s="42"/>
      <c r="E158" s="42"/>
      <c r="F158" s="30"/>
    </row>
    <row r="159" spans="1:6" x14ac:dyDescent="0.25">
      <c r="A159" s="26"/>
      <c r="B159" s="43" t="s">
        <v>77</v>
      </c>
      <c r="C159" s="43"/>
      <c r="D159" s="43"/>
      <c r="E159" s="43"/>
      <c r="F159" s="19">
        <f>F141+F148</f>
        <v>0</v>
      </c>
    </row>
    <row r="160" spans="1:6" x14ac:dyDescent="0.25">
      <c r="A160" s="22"/>
      <c r="B160" s="39"/>
      <c r="C160" s="39"/>
      <c r="D160" s="39"/>
      <c r="E160" s="31" t="s">
        <v>80</v>
      </c>
      <c r="F160" s="24">
        <f>F159*0.16</f>
        <v>0</v>
      </c>
    </row>
    <row r="161" spans="1:6" ht="27" x14ac:dyDescent="0.25">
      <c r="A161" s="29"/>
      <c r="B161" s="32"/>
      <c r="C161" s="32"/>
      <c r="D161" s="33"/>
      <c r="E161" s="34" t="s">
        <v>81</v>
      </c>
      <c r="F161" s="34">
        <f>SUM(F159:F160)</f>
        <v>0</v>
      </c>
    </row>
    <row r="162" spans="1:6" x14ac:dyDescent="0.25">
      <c r="A162" s="35"/>
      <c r="B162" s="36"/>
      <c r="C162" s="37"/>
      <c r="D162" s="37"/>
      <c r="E162" s="37"/>
      <c r="F162" s="38"/>
    </row>
  </sheetData>
  <mergeCells count="31">
    <mergeCell ref="B50:E50"/>
    <mergeCell ref="A1:F1"/>
    <mergeCell ref="A4:F4"/>
    <mergeCell ref="C6:D6"/>
    <mergeCell ref="E6:F6"/>
    <mergeCell ref="C7:D7"/>
    <mergeCell ref="E7:F7"/>
    <mergeCell ref="C8:D8"/>
    <mergeCell ref="B9:E9"/>
    <mergeCell ref="B11:E11"/>
    <mergeCell ref="B21:E21"/>
    <mergeCell ref="B37:E37"/>
    <mergeCell ref="B144:E144"/>
    <mergeCell ref="B57:E57"/>
    <mergeCell ref="B59:E59"/>
    <mergeCell ref="B77:E77"/>
    <mergeCell ref="B90:E90"/>
    <mergeCell ref="B105:E105"/>
    <mergeCell ref="B118:E118"/>
    <mergeCell ref="B127:E127"/>
    <mergeCell ref="B136:E136"/>
    <mergeCell ref="B141:E141"/>
    <mergeCell ref="B142:E142"/>
    <mergeCell ref="B143:E143"/>
    <mergeCell ref="B160:D160"/>
    <mergeCell ref="B148:E148"/>
    <mergeCell ref="B149:E149"/>
    <mergeCell ref="B150:E150"/>
    <mergeCell ref="B152:E152"/>
    <mergeCell ref="B158:E158"/>
    <mergeCell ref="B159:E159"/>
  </mergeCells>
  <hyperlinks>
    <hyperlink ref="F2" r:id="rId1" display="grego.ledesma@gmail.com" xr:uid="{79CD28C8-3D0D-4530-9F87-D6BC95AE62F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Barcenas</dc:creator>
  <cp:lastModifiedBy>William Barcenas</cp:lastModifiedBy>
  <dcterms:created xsi:type="dcterms:W3CDTF">2023-05-10T16:39:47Z</dcterms:created>
  <dcterms:modified xsi:type="dcterms:W3CDTF">2023-05-10T19:20:14Z</dcterms:modified>
</cp:coreProperties>
</file>